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esktop\CP 2DO TRIM\"/>
    </mc:Choice>
  </mc:AlternateContent>
  <xr:revisionPtr revIDLastSave="0" documentId="13_ncr:1_{40321002-F30D-413F-933C-BED0ECE56FA5}" xr6:coauthVersionLast="47" xr6:coauthVersionMax="47" xr10:uidLastSave="{00000000-0000-0000-0000-000000000000}"/>
  <bookViews>
    <workbookView xWindow="-120" yWindow="-120" windowWidth="24240" windowHeight="1314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4" l="1"/>
  <c r="D38" i="4"/>
  <c r="G38" i="4" s="1"/>
  <c r="D37" i="4"/>
  <c r="G37" i="4" s="1"/>
  <c r="D36" i="4"/>
  <c r="G36" i="4" s="1"/>
  <c r="D35" i="4"/>
  <c r="G35" i="4" s="1"/>
  <c r="D34" i="4"/>
  <c r="G34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26" i="4"/>
  <c r="G26" i="4" s="1"/>
  <c r="D25" i="4"/>
  <c r="G25" i="4" s="1"/>
  <c r="D24" i="4"/>
  <c r="G24" i="4" s="1"/>
  <c r="D23" i="4"/>
  <c r="G23" i="4" s="1"/>
  <c r="D22" i="4"/>
  <c r="G22" i="4" s="1"/>
  <c r="D13" i="4"/>
  <c r="G13" i="4" s="1"/>
  <c r="D12" i="4"/>
  <c r="G12" i="4" s="1"/>
  <c r="D11" i="4"/>
  <c r="G11" i="4" s="1"/>
  <c r="B52" i="4"/>
  <c r="D39" i="4"/>
  <c r="G39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10" i="4"/>
  <c r="G10" i="4" s="1"/>
  <c r="D42" i="4"/>
  <c r="G42" i="4" s="1"/>
  <c r="D41" i="4"/>
  <c r="G41" i="4" s="1"/>
  <c r="D40" i="4"/>
  <c r="G40" i="4" s="1"/>
  <c r="D9" i="4"/>
  <c r="G9" i="4" s="1"/>
  <c r="D46" i="4"/>
  <c r="G46" i="4" s="1"/>
  <c r="D45" i="4"/>
  <c r="G45" i="4" s="1"/>
  <c r="D44" i="4"/>
  <c r="G44" i="4" s="1"/>
  <c r="D43" i="4"/>
  <c r="G43" i="4" s="1"/>
  <c r="F77" i="4" l="1"/>
  <c r="E77" i="4"/>
  <c r="C77" i="4"/>
  <c r="D76" i="4"/>
  <c r="G76" i="4" s="1"/>
  <c r="D75" i="4"/>
  <c r="G75" i="4" s="1"/>
  <c r="D74" i="4"/>
  <c r="G74" i="4" s="1"/>
  <c r="D73" i="4"/>
  <c r="G73" i="4" s="1"/>
  <c r="D72" i="4"/>
  <c r="G72" i="4" s="1"/>
  <c r="D71" i="4"/>
  <c r="G71" i="4" s="1"/>
  <c r="G70" i="4"/>
  <c r="B77" i="4"/>
  <c r="F63" i="4"/>
  <c r="E63" i="4"/>
  <c r="D62" i="4"/>
  <c r="G62" i="4" s="1"/>
  <c r="D61" i="4"/>
  <c r="G61" i="4" s="1"/>
  <c r="D60" i="4"/>
  <c r="G60" i="4" s="1"/>
  <c r="D59" i="4"/>
  <c r="G59" i="4" s="1"/>
  <c r="C63" i="4"/>
  <c r="B63" i="4"/>
  <c r="D50" i="4"/>
  <c r="G50" i="4" s="1"/>
  <c r="D49" i="4"/>
  <c r="G49" i="4" s="1"/>
  <c r="D48" i="4"/>
  <c r="G48" i="4" s="1"/>
  <c r="D47" i="4"/>
  <c r="G47" i="4" s="1"/>
  <c r="D8" i="4"/>
  <c r="G8" i="4" s="1"/>
  <c r="D7" i="4"/>
  <c r="G7" i="4" s="1"/>
  <c r="D6" i="4"/>
  <c r="G6" i="4" s="1"/>
  <c r="F52" i="4"/>
  <c r="E52" i="4"/>
  <c r="C52" i="4"/>
  <c r="G63" i="4" l="1"/>
  <c r="G77" i="4"/>
  <c r="D63" i="4"/>
  <c r="D77" i="4"/>
  <c r="G52" i="4"/>
  <c r="D52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23" i="6"/>
  <c r="G23" i="6" s="1"/>
  <c r="D13" i="6"/>
  <c r="G13" i="6" s="1"/>
  <c r="D69" i="6"/>
  <c r="G69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<sst xmlns="http://schemas.openxmlformats.org/spreadsheetml/2006/main" count="241" uniqueCount="180">
  <si>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</si>
  <si>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</si>
  <si>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</si>
  <si>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</si>
  <si>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</si>
  <si>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</si>
  <si>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</si>
  <si>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</si>
  <si>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</si>
  <si>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</si>
  <si>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</si>
  <si>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</si>
  <si>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</si>
  <si>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</si>
  <si>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</si>
  <si>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</si>
  <si>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</si>
  <si>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</si>
  <si>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</si>
  <si>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</si>
  <si>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</si>
  <si>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</si>
  <si>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</si>
  <si>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</si>
  <si>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</si>
  <si>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</si>
  <si>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</si>
  <si>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</si>
  <si>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</si>
  <si>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</si>
  <si>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</si>
  <si>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</si>
  <si>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</si>
  <si>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</si>
  <si>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</si>
  <si>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</si>
  <si>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</si>
  <si>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</si>
  <si>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</si>
  <si>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</si>
  <si>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</si>
  <si>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</si>
  <si>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</si>
  <si>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</si>
  <si>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</si>
  <si>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</si>
  <si>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</si>
  <si>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</si>
  <si>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</si>
  <si>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</si>
  <si>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</si>
  <si>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</si>
  <si>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</si>
  <si>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</si>
  <si>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</si>
  <si>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</si>
  <si>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</si>
  <si>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</si>
  <si>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</si>
  <si>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</si>
  <si>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</si>
  <si>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</si>
  <si>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</si>
  <si>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</si>
  <si>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</si>
  <si>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</si>
  <si>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</si>
  <si>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</si>
  <si>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</si>
  <si>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</si>
  <si>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</si>
  <si>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</si>
  <si>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</si>
  <si>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</si>
  <si>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</si>
  <si>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</si>
  <si>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</si>
  <si>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</si>
  <si>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</si>
  <si>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</si>
  <si>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</si>
  <si>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</si>
  <si>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</si>
  <si>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</si>
  <si>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</si>
  <si>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</si>
  <si>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</si>
  <si>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</si>
  <si>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</si>
  <si>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</si>
  <si>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</si>
  <si>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</si>
  <si>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</si>
  <si>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</si>
  <si>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</si>
  <si>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</si>
  <si>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</si>
  <si>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</si>
  <si>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</si>
  <si>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</si>
  <si>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</si>
  <si>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</si>
  <si>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</si>
  <si>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</si>
  <si>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</si>
  <si>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</si>
  <si>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</si>
  <si>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</si>
  <si>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</si>
  <si>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</si>
  <si>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</si>
  <si>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</si>
  <si>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</si>
  <si>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</si>
  <si>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</si>
  <si>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</si>
  <si>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</si>
  <si>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</si>
  <si>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</si>
  <si>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</si>
  <si>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</si>
  <si>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</si>
  <si>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</si>
  <si>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</si>
  <si>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</si>
  <si>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</si>
  <si>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</si>
  <si>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</si>
  <si>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Coordinación de la Política de Gobierno</t>
  </si>
  <si>
    <t>Municipio de Romita, Gto.
Estado Analítico del Ejercicio del Presupuesto de Egresos
Clasificación por Objeto del Gasto (Capítulo y Concepto)
Del 1 de Enero al 30 de Junio de 2024</t>
  </si>
  <si>
    <t>Municipio de Romita, Gto.
Estado Analítico del Ejercicio del Presupuesto de Egresos
Clasificación Económica (por Tipo de Gasto)
Del 1 de Enero al 30 de Junio de 2024</t>
  </si>
  <si>
    <t>Municipio de Romita, Gto.
Estado Analítico del Ejercicio del Presupuesto de Egresos
Clasificación Administrativa (Poderes)
Del 1 de Enero al 30 de Junio de 2024</t>
  </si>
  <si>
    <t>Municipio de Romita, Gto.
Estado Analítico del Ejercicio del Presupuesto de Egresos
Clasificación Administrativa (Sector Paraestatal)
Del 1 de Enero al 30 de Junio de 2024</t>
  </si>
  <si>
    <t>31111M250010000 PRESIDENTE</t>
  </si>
  <si>
    <t>31111M250020000 SINDICATURA</t>
  </si>
  <si>
    <t>31111M250020100 JUZGADO ADMINISTRATIVO</t>
  </si>
  <si>
    <t>31111M250020200 CONTRALORIA MUNICIPAL</t>
  </si>
  <si>
    <t>31111M250020300 DESARROLLO ECONOMICO</t>
  </si>
  <si>
    <t>31111M250030000 REGIDURIA</t>
  </si>
  <si>
    <t>31111M250040000 TESORERIA MUNICIPAL</t>
  </si>
  <si>
    <t>31111M250040100 DIR CATASTRO E IMPUESTOS</t>
  </si>
  <si>
    <t>31111M250040200 DIR ADQUISICIONES Y CONT</t>
  </si>
  <si>
    <t>31111M250040300 DIR DESARROLLO INSTITUCIONAL</t>
  </si>
  <si>
    <t>31111M250040400 ADMINISTRACION PRESIDENCIA MUNICIPAL</t>
  </si>
  <si>
    <t>31111M250050000 SECRETARIA DEL H. AYUNTAMIENTO</t>
  </si>
  <si>
    <t>31111M250050100 DIRECCION JURIDICA</t>
  </si>
  <si>
    <t>31111M250050200 DIR COMUNICACION SOCIAL</t>
  </si>
  <si>
    <t>31111M250050300 COOR VERIFICACION SANITARIA</t>
  </si>
  <si>
    <t>31111M250050400 UNIDAD DE ACCESO A LA INFORMACION</t>
  </si>
  <si>
    <t>31111M250050500 DIR PROTECCION CIVIL</t>
  </si>
  <si>
    <t>31111M250050600 DIR FISCALIZACION</t>
  </si>
  <si>
    <t>31111M250050700 COORDINACION PLAZAS Y MERCADOS</t>
  </si>
  <si>
    <t>31111M250050800 PROCURADURIA PROTECCION NIÑA Y ADOLECENT</t>
  </si>
  <si>
    <t>31111M250060000 SERVICIOS PUBLICOS MUNICIPALES</t>
  </si>
  <si>
    <t>31111M250060100 COORD ALUMBRADO PUBLICO</t>
  </si>
  <si>
    <t>31111M250060200 COORD EVENTOS ESPECIALES</t>
  </si>
  <si>
    <t>31111M250060300 COORD RASTRO MUNICIPAL</t>
  </si>
  <si>
    <t>31111M250060400 COORD PARQUES Y JARDINES</t>
  </si>
  <si>
    <t>31111M250060500 COORD LIMPIA</t>
  </si>
  <si>
    <t>31111M250060600 COORD PANTEONES</t>
  </si>
  <si>
    <t>31111M250060700 COORD BACHEO</t>
  </si>
  <si>
    <t>31111M250070000 DESARROLLO SOCIAL</t>
  </si>
  <si>
    <t>31111M250070100 INSTITUTO MUNICIPAL</t>
  </si>
  <si>
    <t>31111M250070200 DEPARTAMENTO ATENCION A MIGRANTES</t>
  </si>
  <si>
    <t>31111M250080000 SECRETARIA PARTICULAR</t>
  </si>
  <si>
    <t>31111M250080100 DIR INFORMATICA (SISTEMAS)</t>
  </si>
  <si>
    <t>31111M250090000 DIRECCION DE EDUCACION</t>
  </si>
  <si>
    <t>31111M250100000 CASA DE LA CULTURA</t>
  </si>
  <si>
    <t>31111M250100100 DEPARTAMENTO DE TURISMO</t>
  </si>
  <si>
    <t>31111M250110000 COMISION MUNICIPAL DEL DEPORTE</t>
  </si>
  <si>
    <t>31111M250120000 OBRAS PUBLICAS</t>
  </si>
  <si>
    <t>31111M250120100 DIRECCION DE PLANEACION</t>
  </si>
  <si>
    <t>31111M250130000 DESARROLLO URBANO Y</t>
  </si>
  <si>
    <t>31111M250140000 DESARR RURAL Y AGROP</t>
  </si>
  <si>
    <t>31111M250150000 GESTION COMUNITARIA</t>
  </si>
  <si>
    <t>31111M250160000 SEGURIDAD PUBLICA</t>
  </si>
  <si>
    <t>31111M250160100 DEPARTAMENTO TRANSITO Y VIALIDAD</t>
  </si>
  <si>
    <t>31111M250900100 DESARROLLO INTEGRAL DE LA FAMILIA MPAL</t>
  </si>
  <si>
    <t>Municipio de Romita, Gto.
Estado Analítico del Ejercicio del Presupuesto de Egresos
Clasificación Administrativa
Del 1 de Enero al 30 de Junio de 2024</t>
  </si>
  <si>
    <t>Municipio de Romita, Gto.
Estado Analítico del Ejercicio del Presupuesto de Egresos
Clasificación Funcional (Finalidad y Función)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</si>
</sst>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4" fontId="3" fillId="0" borderId="12" xfId="0" applyNumberFormat="1" applyFont="1" applyFill="1" applyBorder="1" applyProtection="1">
      <protection locked="0"/>
    </xf>
    <xf numFmtId="0" fontId="3" fillId="0" borderId="0" xfId="0" applyFont="1" applyBorder="1" applyProtection="1"/>
    <xf numFmtId="4" fontId="3" fillId="0" borderId="10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horizontal="center"/>
      <protection locked="0"/>
    </xf>
    <xf numFmtId="4" fontId="7" fillId="0" borderId="10" xfId="0" applyNumberFormat="1" applyFont="1" applyFill="1" applyBorder="1" applyProtection="1">
      <protection locked="0"/>
    </xf>
    <xf numFmtId="4" fontId="7" fillId="0" borderId="12" xfId="0" applyNumberFormat="1" applyFont="1" applyFill="1" applyBorder="1" applyProtection="1">
      <protection locked="0"/>
    </xf>
    <xf numFmtId="4" fontId="3" fillId="0" borderId="11" xfId="0" applyNumberFormat="1" applyFont="1" applyFill="1" applyBorder="1" applyProtection="1">
      <protection locked="0"/>
    </xf>
    <xf numFmtId="4" fontId="7" fillId="0" borderId="11" xfId="0" applyNumberFormat="1" applyFont="1" applyFill="1" applyBorder="1" applyProtection="1">
      <protection locked="0"/>
    </xf>
    <xf numFmtId="4" fontId="3" fillId="0" borderId="12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7" fillId="0" borderId="6" xfId="0" applyNumberFormat="1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indent="1"/>
    </xf>
    <xf numFmtId="0" fontId="3" fillId="0" borderId="4" xfId="0" applyFont="1" applyFill="1" applyBorder="1" applyAlignment="1" applyProtection="1">
      <alignment horizontal="left" indent="1"/>
    </xf>
    <xf numFmtId="0" fontId="3" fillId="0" borderId="2" xfId="9" applyFont="1" applyFill="1" applyBorder="1" applyAlignment="1">
      <alignment horizontal="left" vertical="center" indent="1"/>
    </xf>
    <xf numFmtId="0" fontId="3" fillId="0" borderId="3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3" fillId="0" borderId="0" xfId="0" applyFont="1" applyFill="1" applyBorder="1" applyAlignment="1">
      <alignment horizontal="left" wrapText="1" indent="1"/>
    </xf>
    <xf numFmtId="0" fontId="0" fillId="0" borderId="0" xfId="0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4" fontId="3" fillId="0" borderId="0" xfId="0" applyNumberFormat="1" applyFont="1" applyBorder="1" applyProtection="1"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4" fontId="3" fillId="0" borderId="10" xfId="0" applyNumberFormat="1" applyFont="1" applyBorder="1" applyProtection="1">
      <protection locked="0"/>
    </xf>
    <xf numFmtId="0" fontId="7" fillId="0" borderId="0" xfId="9" applyFont="1" applyFill="1" applyBorder="1" applyAlignment="1">
      <alignment horizontal="center" vertical="center"/>
    </xf>
    <xf numFmtId="0" fontId="7" fillId="0" borderId="12" xfId="9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wrapText="1"/>
    </xf>
    <xf numFmtId="0" fontId="7" fillId="0" borderId="8" xfId="0" applyFont="1" applyBorder="1" applyAlignment="1" applyProtection="1">
      <alignment horizontal="left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0" xr:uid="{00000000-0005-0000-0000-000003000000}"/>
    <cellStyle name="Millares 2 3" xfId="4" xr:uid="{00000000-0005-0000-0000-000004000000}"/>
    <cellStyle name="Millares 2 3 2" xfId="21" xr:uid="{00000000-0005-0000-0000-000005000000}"/>
    <cellStyle name="Millares 2 4" xfId="19" xr:uid="{00000000-0005-0000-0000-000006000000}"/>
    <cellStyle name="Millares 3" xfId="5" xr:uid="{00000000-0005-0000-0000-000007000000}"/>
    <cellStyle name="Millares 3 2" xfId="22" xr:uid="{00000000-0005-0000-0000-000008000000}"/>
    <cellStyle name="Millares 4" xfId="18" xr:uid="{00000000-0005-0000-0000-000009000000}"/>
    <cellStyle name="Moneda 2" xfId="6" xr:uid="{00000000-0005-0000-0000-00000A000000}"/>
    <cellStyle name="Moneda 2 2" xfId="23" xr:uid="{00000000-0005-0000-0000-00000B000000}"/>
    <cellStyle name="Normal" xfId="0" builtinId="0"/>
    <cellStyle name="Normal 2" xfId="7" xr:uid="{00000000-0005-0000-0000-00000D000000}"/>
    <cellStyle name="Normal 2 2" xfId="8" xr:uid="{00000000-0005-0000-0000-00000E000000}"/>
    <cellStyle name="Normal 2 3" xfId="17" xr:uid="{00000000-0005-0000-0000-00000F000000}"/>
    <cellStyle name="Normal 2 4" xfId="24" xr:uid="{00000000-0005-0000-0000-000010000000}"/>
    <cellStyle name="Normal 3" xfId="9" xr:uid="{00000000-0005-0000-0000-000011000000}"/>
    <cellStyle name="Normal 4" xfId="10" xr:uid="{00000000-0005-0000-0000-000012000000}"/>
    <cellStyle name="Normal 4 2" xfId="11" xr:uid="{00000000-0005-0000-0000-000013000000}"/>
    <cellStyle name="Normal 5" xfId="12" xr:uid="{00000000-0005-0000-0000-000014000000}"/>
    <cellStyle name="Normal 5 2" xfId="13" xr:uid="{00000000-0005-0000-0000-000015000000}"/>
    <cellStyle name="Normal 6" xfId="14" xr:uid="{00000000-0005-0000-0000-000016000000}"/>
    <cellStyle name="Normal 6 2" xfId="15" xr:uid="{00000000-0005-0000-0000-000017000000}"/>
    <cellStyle name="Normal 6 2 2" xfId="26" xr:uid="{00000000-0005-0000-0000-000018000000}"/>
    <cellStyle name="Normal 6 3" xfId="25" xr:uid="{00000000-0005-0000-0000-000019000000}"/>
    <cellStyle name="Normal 7" xfId="16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showGridLines="0" tabSelected="1" topLeftCell="A44" workbookViewId="0">
      <selection activeCell="C67" sqref="C67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5" t="s">
        <v>129</v>
      </c>
      <c r="B1" s="45"/>
      <c r="C1" s="45"/>
      <c r="D1" s="45"/>
      <c r="E1" s="45"/>
      <c r="F1" s="45"/>
      <c r="G1" s="46"/>
    </row>
    <row r="2" spans="1:8" x14ac:dyDescent="0.2">
      <c r="A2" s="31"/>
      <c r="B2" s="47" t="s">
        <v>57</v>
      </c>
      <c r="C2" s="45"/>
      <c r="D2" s="45"/>
      <c r="E2" s="45"/>
      <c r="F2" s="46"/>
      <c r="G2" s="48" t="s">
        <v>56</v>
      </c>
    </row>
    <row r="3" spans="1:8" ht="24.95" customHeight="1" x14ac:dyDescent="0.2">
      <c r="A3" s="31" t="s">
        <v>51</v>
      </c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49"/>
    </row>
    <row r="4" spans="1:8" x14ac:dyDescent="0.2">
      <c r="A4" s="32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8" x14ac:dyDescent="0.2">
      <c r="A5" s="21" t="s">
        <v>58</v>
      </c>
      <c r="B5" s="14">
        <f>SUM(B6:B12)</f>
        <v>116082451.32999998</v>
      </c>
      <c r="C5" s="14">
        <f>SUM(C6:C12)</f>
        <v>-21272274.68</v>
      </c>
      <c r="D5" s="14">
        <f>B5+C5</f>
        <v>94810176.649999976</v>
      </c>
      <c r="E5" s="14">
        <f>SUM(E6:E12)</f>
        <v>42669490.489999995</v>
      </c>
      <c r="F5" s="14">
        <f>SUM(F6:F12)</f>
        <v>42669490.489999995</v>
      </c>
      <c r="G5" s="14">
        <f>D5-E5</f>
        <v>52140686.159999982</v>
      </c>
    </row>
    <row r="6" spans="1:8" x14ac:dyDescent="0.2">
      <c r="A6" s="23" t="s">
        <v>62</v>
      </c>
      <c r="B6" s="6">
        <v>71938833.409999996</v>
      </c>
      <c r="C6" s="6">
        <v>-6054147.8600000003</v>
      </c>
      <c r="D6" s="6">
        <f t="shared" ref="D6:D69" si="0">B6+C6</f>
        <v>65884685.549999997</v>
      </c>
      <c r="E6" s="6">
        <v>30115848.870000001</v>
      </c>
      <c r="F6" s="6">
        <v>30115848.870000001</v>
      </c>
      <c r="G6" s="6">
        <f t="shared" ref="G6:G69" si="1">D6-E6</f>
        <v>35768836.679999992</v>
      </c>
      <c r="H6" s="11">
        <v>1100</v>
      </c>
    </row>
    <row r="7" spans="1:8" x14ac:dyDescent="0.2">
      <c r="A7" s="23" t="s">
        <v>63</v>
      </c>
      <c r="B7" s="6">
        <v>600000</v>
      </c>
      <c r="C7" s="6">
        <v>-490000</v>
      </c>
      <c r="D7" s="6">
        <f t="shared" si="0"/>
        <v>110000</v>
      </c>
      <c r="E7" s="6">
        <v>0</v>
      </c>
      <c r="F7" s="6">
        <v>0</v>
      </c>
      <c r="G7" s="6">
        <f t="shared" si="1"/>
        <v>110000</v>
      </c>
      <c r="H7" s="11">
        <v>1200</v>
      </c>
    </row>
    <row r="8" spans="1:8" x14ac:dyDescent="0.2">
      <c r="A8" s="23" t="s">
        <v>64</v>
      </c>
      <c r="B8" s="6">
        <v>10624811.039999999</v>
      </c>
      <c r="C8" s="6">
        <v>-590875.46</v>
      </c>
      <c r="D8" s="6">
        <f t="shared" si="0"/>
        <v>10033935.579999998</v>
      </c>
      <c r="E8" s="6">
        <v>519041.49</v>
      </c>
      <c r="F8" s="6">
        <v>519041.49</v>
      </c>
      <c r="G8" s="6">
        <f t="shared" si="1"/>
        <v>9514894.089999998</v>
      </c>
      <c r="H8" s="11">
        <v>1300</v>
      </c>
    </row>
    <row r="9" spans="1:8" x14ac:dyDescent="0.2">
      <c r="A9" s="23" t="s">
        <v>33</v>
      </c>
      <c r="B9" s="6">
        <v>1700000</v>
      </c>
      <c r="C9" s="6">
        <v>543148.72</v>
      </c>
      <c r="D9" s="6">
        <f t="shared" si="0"/>
        <v>2243148.7199999997</v>
      </c>
      <c r="E9" s="6">
        <v>2031738.33</v>
      </c>
      <c r="F9" s="6">
        <v>2031738.33</v>
      </c>
      <c r="G9" s="6">
        <f t="shared" si="1"/>
        <v>211410.38999999966</v>
      </c>
      <c r="H9" s="11">
        <v>1400</v>
      </c>
    </row>
    <row r="10" spans="1:8" x14ac:dyDescent="0.2">
      <c r="A10" s="23" t="s">
        <v>65</v>
      </c>
      <c r="B10" s="6">
        <v>30918806.879999999</v>
      </c>
      <c r="C10" s="6">
        <v>-14380400.08</v>
      </c>
      <c r="D10" s="6">
        <f t="shared" si="0"/>
        <v>16538406.799999999</v>
      </c>
      <c r="E10" s="6">
        <v>10002861.800000001</v>
      </c>
      <c r="F10" s="6">
        <v>10002861.800000001</v>
      </c>
      <c r="G10" s="6">
        <f t="shared" si="1"/>
        <v>6535544.9999999981</v>
      </c>
      <c r="H10" s="11">
        <v>1500</v>
      </c>
    </row>
    <row r="11" spans="1:8" x14ac:dyDescent="0.2">
      <c r="A11" s="23" t="s">
        <v>34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  <c r="H11" s="11">
        <v>1600</v>
      </c>
    </row>
    <row r="12" spans="1:8" x14ac:dyDescent="0.2">
      <c r="A12" s="23" t="s">
        <v>66</v>
      </c>
      <c r="B12" s="6">
        <v>300000</v>
      </c>
      <c r="C12" s="6">
        <v>-300000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  <c r="H12" s="11">
        <v>1700</v>
      </c>
    </row>
    <row r="13" spans="1:8" x14ac:dyDescent="0.2">
      <c r="A13" s="21" t="s">
        <v>122</v>
      </c>
      <c r="B13" s="15">
        <f>SUM(B14:B22)</f>
        <v>11537717.640000001</v>
      </c>
      <c r="C13" s="15">
        <f>SUM(C14:C22)</f>
        <v>14709015.66</v>
      </c>
      <c r="D13" s="15">
        <f t="shared" si="0"/>
        <v>26246733.300000001</v>
      </c>
      <c r="E13" s="15">
        <f>SUM(E14:E22)</f>
        <v>25294258.059999995</v>
      </c>
      <c r="F13" s="15">
        <f>SUM(F14:F22)</f>
        <v>25294258.059999995</v>
      </c>
      <c r="G13" s="15">
        <f t="shared" si="1"/>
        <v>952475.24000000581</v>
      </c>
      <c r="H13" s="22">
        <v>0</v>
      </c>
    </row>
    <row r="14" spans="1:8" x14ac:dyDescent="0.2">
      <c r="A14" s="23" t="s">
        <v>67</v>
      </c>
      <c r="B14" s="6">
        <v>2727280</v>
      </c>
      <c r="C14" s="6">
        <v>3922713.96</v>
      </c>
      <c r="D14" s="6">
        <f t="shared" si="0"/>
        <v>6649993.96</v>
      </c>
      <c r="E14" s="6">
        <v>6637479.3200000003</v>
      </c>
      <c r="F14" s="6">
        <v>6637479.3200000003</v>
      </c>
      <c r="G14" s="6">
        <f t="shared" si="1"/>
        <v>12514.639999999665</v>
      </c>
      <c r="H14" s="11">
        <v>2100</v>
      </c>
    </row>
    <row r="15" spans="1:8" x14ac:dyDescent="0.2">
      <c r="A15" s="23" t="s">
        <v>68</v>
      </c>
      <c r="B15" s="6">
        <v>465100</v>
      </c>
      <c r="C15" s="6">
        <v>2753750.75</v>
      </c>
      <c r="D15" s="6">
        <f t="shared" si="0"/>
        <v>3218850.75</v>
      </c>
      <c r="E15" s="6">
        <v>2843271.14</v>
      </c>
      <c r="F15" s="6">
        <v>2843271.14</v>
      </c>
      <c r="G15" s="6">
        <f t="shared" si="1"/>
        <v>375579.60999999987</v>
      </c>
      <c r="H15" s="11">
        <v>2200</v>
      </c>
    </row>
    <row r="16" spans="1:8" x14ac:dyDescent="0.2">
      <c r="A16" s="23" t="s">
        <v>69</v>
      </c>
      <c r="B16" s="6">
        <v>0</v>
      </c>
      <c r="C16" s="6">
        <v>42660</v>
      </c>
      <c r="D16" s="6">
        <f t="shared" si="0"/>
        <v>42660</v>
      </c>
      <c r="E16" s="6">
        <v>22539</v>
      </c>
      <c r="F16" s="6">
        <v>22539</v>
      </c>
      <c r="G16" s="6">
        <f t="shared" si="1"/>
        <v>20121</v>
      </c>
      <c r="H16" s="11">
        <v>2300</v>
      </c>
    </row>
    <row r="17" spans="1:8" x14ac:dyDescent="0.2">
      <c r="A17" s="23" t="s">
        <v>70</v>
      </c>
      <c r="B17" s="6">
        <v>1982297.64</v>
      </c>
      <c r="C17" s="6">
        <v>1129340.01</v>
      </c>
      <c r="D17" s="6">
        <f t="shared" si="0"/>
        <v>3111637.65</v>
      </c>
      <c r="E17" s="6">
        <v>3094477.63</v>
      </c>
      <c r="F17" s="6">
        <v>3094477.63</v>
      </c>
      <c r="G17" s="6">
        <f t="shared" si="1"/>
        <v>17160.020000000019</v>
      </c>
      <c r="H17" s="11">
        <v>2400</v>
      </c>
    </row>
    <row r="18" spans="1:8" x14ac:dyDescent="0.2">
      <c r="A18" s="23" t="s">
        <v>71</v>
      </c>
      <c r="B18" s="6">
        <v>225000</v>
      </c>
      <c r="C18" s="6">
        <v>7156.05</v>
      </c>
      <c r="D18" s="6">
        <f t="shared" si="0"/>
        <v>232156.05</v>
      </c>
      <c r="E18" s="6">
        <v>229960.05</v>
      </c>
      <c r="F18" s="6">
        <v>229960.05</v>
      </c>
      <c r="G18" s="6">
        <f t="shared" si="1"/>
        <v>2196</v>
      </c>
      <c r="H18" s="11">
        <v>2500</v>
      </c>
    </row>
    <row r="19" spans="1:8" x14ac:dyDescent="0.2">
      <c r="A19" s="23" t="s">
        <v>72</v>
      </c>
      <c r="B19" s="6">
        <v>3099440</v>
      </c>
      <c r="C19" s="6">
        <v>7779982.4100000001</v>
      </c>
      <c r="D19" s="6">
        <f t="shared" si="0"/>
        <v>10879422.41</v>
      </c>
      <c r="E19" s="6">
        <v>10405541.869999999</v>
      </c>
      <c r="F19" s="6">
        <v>10405541.869999999</v>
      </c>
      <c r="G19" s="6">
        <f t="shared" si="1"/>
        <v>473880.54000000097</v>
      </c>
      <c r="H19" s="11">
        <v>2600</v>
      </c>
    </row>
    <row r="20" spans="1:8" x14ac:dyDescent="0.2">
      <c r="A20" s="23" t="s">
        <v>73</v>
      </c>
      <c r="B20" s="6">
        <v>1008000</v>
      </c>
      <c r="C20" s="6">
        <v>-534213.87</v>
      </c>
      <c r="D20" s="6">
        <f t="shared" si="0"/>
        <v>473786.13</v>
      </c>
      <c r="E20" s="6">
        <v>473786.13</v>
      </c>
      <c r="F20" s="6">
        <v>473786.13</v>
      </c>
      <c r="G20" s="6">
        <f t="shared" si="1"/>
        <v>0</v>
      </c>
      <c r="H20" s="11">
        <v>2700</v>
      </c>
    </row>
    <row r="21" spans="1:8" x14ac:dyDescent="0.2">
      <c r="A21" s="23" t="s">
        <v>74</v>
      </c>
      <c r="B21" s="6">
        <v>0</v>
      </c>
      <c r="C21" s="6">
        <v>0</v>
      </c>
      <c r="D21" s="6">
        <f t="shared" si="0"/>
        <v>0</v>
      </c>
      <c r="E21" s="6">
        <v>0</v>
      </c>
      <c r="F21" s="6">
        <v>0</v>
      </c>
      <c r="G21" s="6">
        <f t="shared" si="1"/>
        <v>0</v>
      </c>
      <c r="H21" s="11">
        <v>2800</v>
      </c>
    </row>
    <row r="22" spans="1:8" x14ac:dyDescent="0.2">
      <c r="A22" s="23" t="s">
        <v>75</v>
      </c>
      <c r="B22" s="6">
        <v>2030600</v>
      </c>
      <c r="C22" s="6">
        <v>-392373.65</v>
      </c>
      <c r="D22" s="6">
        <f t="shared" si="0"/>
        <v>1638226.35</v>
      </c>
      <c r="E22" s="6">
        <v>1587202.92</v>
      </c>
      <c r="F22" s="6">
        <v>1587202.92</v>
      </c>
      <c r="G22" s="6">
        <f t="shared" si="1"/>
        <v>51023.430000000168</v>
      </c>
      <c r="H22" s="11">
        <v>2900</v>
      </c>
    </row>
    <row r="23" spans="1:8" x14ac:dyDescent="0.2">
      <c r="A23" s="21" t="s">
        <v>59</v>
      </c>
      <c r="B23" s="15">
        <f>SUM(B24:B32)</f>
        <v>15881146.619999999</v>
      </c>
      <c r="C23" s="15">
        <f>SUM(C24:C32)</f>
        <v>8274783.4400000013</v>
      </c>
      <c r="D23" s="15">
        <f t="shared" si="0"/>
        <v>24155930.060000002</v>
      </c>
      <c r="E23" s="15">
        <f>SUM(E24:E32)</f>
        <v>21516175.949999999</v>
      </c>
      <c r="F23" s="15">
        <f>SUM(F24:F32)</f>
        <v>21516175.949999999</v>
      </c>
      <c r="G23" s="15">
        <f t="shared" si="1"/>
        <v>2639754.1100000031</v>
      </c>
      <c r="H23" s="22">
        <v>0</v>
      </c>
    </row>
    <row r="24" spans="1:8" x14ac:dyDescent="0.2">
      <c r="A24" s="23" t="s">
        <v>76</v>
      </c>
      <c r="B24" s="6">
        <v>2757619.06</v>
      </c>
      <c r="C24" s="6">
        <v>2324694.77</v>
      </c>
      <c r="D24" s="6">
        <f t="shared" si="0"/>
        <v>5082313.83</v>
      </c>
      <c r="E24" s="6">
        <v>5017248.7</v>
      </c>
      <c r="F24" s="6">
        <v>5017248.7</v>
      </c>
      <c r="G24" s="6">
        <f t="shared" si="1"/>
        <v>65065.129999999888</v>
      </c>
      <c r="H24" s="11">
        <v>3100</v>
      </c>
    </row>
    <row r="25" spans="1:8" x14ac:dyDescent="0.2">
      <c r="A25" s="23" t="s">
        <v>77</v>
      </c>
      <c r="B25" s="6">
        <v>750000</v>
      </c>
      <c r="C25" s="6">
        <v>3173971.06</v>
      </c>
      <c r="D25" s="6">
        <f t="shared" si="0"/>
        <v>3923971.06</v>
      </c>
      <c r="E25" s="6">
        <v>3776563.86</v>
      </c>
      <c r="F25" s="6">
        <v>3776563.86</v>
      </c>
      <c r="G25" s="6">
        <f t="shared" si="1"/>
        <v>147407.20000000019</v>
      </c>
      <c r="H25" s="11">
        <v>3200</v>
      </c>
    </row>
    <row r="26" spans="1:8" x14ac:dyDescent="0.2">
      <c r="A26" s="23" t="s">
        <v>78</v>
      </c>
      <c r="B26" s="6">
        <v>802000</v>
      </c>
      <c r="C26" s="6">
        <v>4004579.57</v>
      </c>
      <c r="D26" s="6">
        <f t="shared" si="0"/>
        <v>4806579.57</v>
      </c>
      <c r="E26" s="6">
        <v>3346020.08</v>
      </c>
      <c r="F26" s="6">
        <v>3346020.08</v>
      </c>
      <c r="G26" s="6">
        <f t="shared" si="1"/>
        <v>1460559.4900000002</v>
      </c>
      <c r="H26" s="11">
        <v>3300</v>
      </c>
    </row>
    <row r="27" spans="1:8" x14ac:dyDescent="0.2">
      <c r="A27" s="23" t="s">
        <v>79</v>
      </c>
      <c r="B27" s="6">
        <v>530000</v>
      </c>
      <c r="C27" s="6">
        <v>-379983.27</v>
      </c>
      <c r="D27" s="6">
        <f t="shared" si="0"/>
        <v>150016.72999999998</v>
      </c>
      <c r="E27" s="6">
        <v>63694.47</v>
      </c>
      <c r="F27" s="6">
        <v>63694.47</v>
      </c>
      <c r="G27" s="6">
        <f t="shared" si="1"/>
        <v>86322.25999999998</v>
      </c>
      <c r="H27" s="11">
        <v>3400</v>
      </c>
    </row>
    <row r="28" spans="1:8" x14ac:dyDescent="0.2">
      <c r="A28" s="23" t="s">
        <v>80</v>
      </c>
      <c r="B28" s="6">
        <v>5935500</v>
      </c>
      <c r="C28" s="6">
        <v>-2332597.58</v>
      </c>
      <c r="D28" s="6">
        <f t="shared" si="0"/>
        <v>3602902.42</v>
      </c>
      <c r="E28" s="6">
        <v>3587337.34</v>
      </c>
      <c r="F28" s="6">
        <v>3587337.34</v>
      </c>
      <c r="G28" s="6">
        <f t="shared" si="1"/>
        <v>15565.080000000075</v>
      </c>
      <c r="H28" s="11">
        <v>3500</v>
      </c>
    </row>
    <row r="29" spans="1:8" x14ac:dyDescent="0.2">
      <c r="A29" s="23" t="s">
        <v>81</v>
      </c>
      <c r="B29" s="6">
        <v>1700000</v>
      </c>
      <c r="C29" s="6">
        <v>-107360.47</v>
      </c>
      <c r="D29" s="6">
        <f t="shared" si="0"/>
        <v>1592639.53</v>
      </c>
      <c r="E29" s="6">
        <v>1592639.53</v>
      </c>
      <c r="F29" s="6">
        <v>1592639.53</v>
      </c>
      <c r="G29" s="6">
        <f t="shared" si="1"/>
        <v>0</v>
      </c>
      <c r="H29" s="11">
        <v>3600</v>
      </c>
    </row>
    <row r="30" spans="1:8" x14ac:dyDescent="0.2">
      <c r="A30" s="23" t="s">
        <v>82</v>
      </c>
      <c r="B30" s="6">
        <v>247000</v>
      </c>
      <c r="C30" s="6">
        <v>228898.24</v>
      </c>
      <c r="D30" s="6">
        <f t="shared" si="0"/>
        <v>475898.24</v>
      </c>
      <c r="E30" s="6">
        <v>404343.23</v>
      </c>
      <c r="F30" s="6">
        <v>404343.23</v>
      </c>
      <c r="G30" s="6">
        <f t="shared" si="1"/>
        <v>71555.010000000009</v>
      </c>
      <c r="H30" s="11">
        <v>3700</v>
      </c>
    </row>
    <row r="31" spans="1:8" x14ac:dyDescent="0.2">
      <c r="A31" s="23" t="s">
        <v>83</v>
      </c>
      <c r="B31" s="6">
        <v>2277092.86</v>
      </c>
      <c r="C31" s="6">
        <v>1304547.6200000001</v>
      </c>
      <c r="D31" s="6">
        <f t="shared" si="0"/>
        <v>3581640.48</v>
      </c>
      <c r="E31" s="6">
        <v>3409682.22</v>
      </c>
      <c r="F31" s="6">
        <v>3409682.22</v>
      </c>
      <c r="G31" s="6">
        <f t="shared" si="1"/>
        <v>171958.25999999978</v>
      </c>
      <c r="H31" s="11">
        <v>3800</v>
      </c>
    </row>
    <row r="32" spans="1:8" x14ac:dyDescent="0.2">
      <c r="A32" s="23" t="s">
        <v>18</v>
      </c>
      <c r="B32" s="6">
        <v>881934.7</v>
      </c>
      <c r="C32" s="6">
        <v>58033.5</v>
      </c>
      <c r="D32" s="6">
        <f t="shared" si="0"/>
        <v>939968.2</v>
      </c>
      <c r="E32" s="6">
        <v>318646.52</v>
      </c>
      <c r="F32" s="6">
        <v>318646.52</v>
      </c>
      <c r="G32" s="6">
        <f t="shared" si="1"/>
        <v>621321.67999999993</v>
      </c>
      <c r="H32" s="11">
        <v>3900</v>
      </c>
    </row>
    <row r="33" spans="1:8" x14ac:dyDescent="0.2">
      <c r="A33" s="21" t="s">
        <v>123</v>
      </c>
      <c r="B33" s="15">
        <f>SUM(B34:B42)</f>
        <v>27704561.300000001</v>
      </c>
      <c r="C33" s="15">
        <f>SUM(C34:C42)</f>
        <v>14873587.859999999</v>
      </c>
      <c r="D33" s="15">
        <f t="shared" si="0"/>
        <v>42578149.159999996</v>
      </c>
      <c r="E33" s="15">
        <f>SUM(E34:E42)</f>
        <v>31407434.659999996</v>
      </c>
      <c r="F33" s="15">
        <f>SUM(F34:F42)</f>
        <v>31407434.659999996</v>
      </c>
      <c r="G33" s="15">
        <f t="shared" si="1"/>
        <v>11170714.5</v>
      </c>
      <c r="H33" s="22">
        <v>0</v>
      </c>
    </row>
    <row r="34" spans="1:8" x14ac:dyDescent="0.2">
      <c r="A34" s="23" t="s">
        <v>84</v>
      </c>
      <c r="B34" s="6">
        <v>11902500</v>
      </c>
      <c r="C34" s="6">
        <v>150000</v>
      </c>
      <c r="D34" s="6">
        <f t="shared" si="0"/>
        <v>12052500</v>
      </c>
      <c r="E34" s="6">
        <v>6101247.0099999998</v>
      </c>
      <c r="F34" s="6">
        <v>6101247.0099999998</v>
      </c>
      <c r="G34" s="6">
        <f t="shared" si="1"/>
        <v>5951252.9900000002</v>
      </c>
      <c r="H34" s="11">
        <v>4100</v>
      </c>
    </row>
    <row r="35" spans="1:8" x14ac:dyDescent="0.2">
      <c r="A35" s="23" t="s">
        <v>85</v>
      </c>
      <c r="B35" s="6">
        <v>0</v>
      </c>
      <c r="C35" s="6">
        <v>0</v>
      </c>
      <c r="D35" s="6">
        <f t="shared" si="0"/>
        <v>0</v>
      </c>
      <c r="E35" s="6">
        <v>0</v>
      </c>
      <c r="F35" s="6">
        <v>0</v>
      </c>
      <c r="G35" s="6">
        <f t="shared" si="1"/>
        <v>0</v>
      </c>
      <c r="H35" s="11">
        <v>4200</v>
      </c>
    </row>
    <row r="36" spans="1:8" x14ac:dyDescent="0.2">
      <c r="A36" s="23" t="s">
        <v>86</v>
      </c>
      <c r="B36" s="6">
        <v>0</v>
      </c>
      <c r="C36" s="6">
        <v>0</v>
      </c>
      <c r="D36" s="6">
        <f t="shared" si="0"/>
        <v>0</v>
      </c>
      <c r="E36" s="6">
        <v>0</v>
      </c>
      <c r="F36" s="6">
        <v>0</v>
      </c>
      <c r="G36" s="6">
        <f t="shared" si="1"/>
        <v>0</v>
      </c>
      <c r="H36" s="11">
        <v>4300</v>
      </c>
    </row>
    <row r="37" spans="1:8" x14ac:dyDescent="0.2">
      <c r="A37" s="23" t="s">
        <v>87</v>
      </c>
      <c r="B37" s="6">
        <v>15802061.300000001</v>
      </c>
      <c r="C37" s="6">
        <v>14723587.859999999</v>
      </c>
      <c r="D37" s="6">
        <f t="shared" si="0"/>
        <v>30525649.16</v>
      </c>
      <c r="E37" s="6">
        <v>25306187.649999999</v>
      </c>
      <c r="F37" s="6">
        <v>25306187.649999999</v>
      </c>
      <c r="G37" s="6">
        <f t="shared" si="1"/>
        <v>5219461.5100000016</v>
      </c>
      <c r="H37" s="11">
        <v>4400</v>
      </c>
    </row>
    <row r="38" spans="1:8" x14ac:dyDescent="0.2">
      <c r="A38" s="23" t="s">
        <v>39</v>
      </c>
      <c r="B38" s="6">
        <v>0</v>
      </c>
      <c r="C38" s="6">
        <v>0</v>
      </c>
      <c r="D38" s="6">
        <f t="shared" si="0"/>
        <v>0</v>
      </c>
      <c r="E38" s="6">
        <v>0</v>
      </c>
      <c r="F38" s="6">
        <v>0</v>
      </c>
      <c r="G38" s="6">
        <f t="shared" si="1"/>
        <v>0</v>
      </c>
      <c r="H38" s="11">
        <v>4500</v>
      </c>
    </row>
    <row r="39" spans="1:8" x14ac:dyDescent="0.2">
      <c r="A39" s="23" t="s">
        <v>88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  <c r="H39" s="11">
        <v>4600</v>
      </c>
    </row>
    <row r="40" spans="1:8" x14ac:dyDescent="0.2">
      <c r="A40" s="23" t="s">
        <v>89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  <c r="H40" s="11">
        <v>4700</v>
      </c>
    </row>
    <row r="41" spans="1:8" x14ac:dyDescent="0.2">
      <c r="A41" s="23" t="s">
        <v>35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  <c r="H41" s="11">
        <v>4800</v>
      </c>
    </row>
    <row r="42" spans="1:8" x14ac:dyDescent="0.2">
      <c r="A42" s="23" t="s">
        <v>90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  <c r="H42" s="11">
        <v>4900</v>
      </c>
    </row>
    <row r="43" spans="1:8" x14ac:dyDescent="0.2">
      <c r="A43" s="21" t="s">
        <v>124</v>
      </c>
      <c r="B43" s="15">
        <f>SUM(B44:B52)</f>
        <v>3148000</v>
      </c>
      <c r="C43" s="15">
        <f>SUM(C44:C52)</f>
        <v>-2160243.1100000003</v>
      </c>
      <c r="D43" s="15">
        <f t="shared" si="0"/>
        <v>987756.88999999966</v>
      </c>
      <c r="E43" s="15">
        <f>SUM(E44:E52)</f>
        <v>987400</v>
      </c>
      <c r="F43" s="15">
        <f>SUM(F44:F52)</f>
        <v>987400</v>
      </c>
      <c r="G43" s="15">
        <f t="shared" si="1"/>
        <v>356.88999999966472</v>
      </c>
      <c r="H43" s="22">
        <v>0</v>
      </c>
    </row>
    <row r="44" spans="1:8" x14ac:dyDescent="0.2">
      <c r="A44" s="5" t="s">
        <v>91</v>
      </c>
      <c r="B44" s="6">
        <v>325000</v>
      </c>
      <c r="C44" s="6">
        <v>-325000</v>
      </c>
      <c r="D44" s="6">
        <f t="shared" si="0"/>
        <v>0</v>
      </c>
      <c r="E44" s="6">
        <v>0</v>
      </c>
      <c r="F44" s="6">
        <v>0</v>
      </c>
      <c r="G44" s="6">
        <f t="shared" si="1"/>
        <v>0</v>
      </c>
      <c r="H44" s="11">
        <v>5100</v>
      </c>
    </row>
    <row r="45" spans="1:8" x14ac:dyDescent="0.2">
      <c r="A45" s="23" t="s">
        <v>92</v>
      </c>
      <c r="B45" s="6">
        <v>0</v>
      </c>
      <c r="C45" s="6">
        <v>0</v>
      </c>
      <c r="D45" s="6">
        <f t="shared" si="0"/>
        <v>0</v>
      </c>
      <c r="E45" s="6">
        <v>0</v>
      </c>
      <c r="F45" s="6">
        <v>0</v>
      </c>
      <c r="G45" s="6">
        <f t="shared" si="1"/>
        <v>0</v>
      </c>
      <c r="H45" s="11">
        <v>5200</v>
      </c>
    </row>
    <row r="46" spans="1:8" x14ac:dyDescent="0.2">
      <c r="A46" s="23" t="s">
        <v>93</v>
      </c>
      <c r="B46" s="6">
        <v>0</v>
      </c>
      <c r="C46" s="6">
        <v>0</v>
      </c>
      <c r="D46" s="6">
        <f t="shared" si="0"/>
        <v>0</v>
      </c>
      <c r="E46" s="6">
        <v>0</v>
      </c>
      <c r="F46" s="6">
        <v>0</v>
      </c>
      <c r="G46" s="6">
        <f t="shared" si="1"/>
        <v>0</v>
      </c>
      <c r="H46" s="11">
        <v>5300</v>
      </c>
    </row>
    <row r="47" spans="1:8" x14ac:dyDescent="0.2">
      <c r="A47" s="23" t="s">
        <v>94</v>
      </c>
      <c r="B47" s="6">
        <v>2300000</v>
      </c>
      <c r="C47" s="6">
        <v>-1590643.11</v>
      </c>
      <c r="D47" s="6">
        <f t="shared" si="0"/>
        <v>709356.8899999999</v>
      </c>
      <c r="E47" s="6">
        <v>709000</v>
      </c>
      <c r="F47" s="6">
        <v>709000</v>
      </c>
      <c r="G47" s="6">
        <f t="shared" si="1"/>
        <v>356.88999999989755</v>
      </c>
      <c r="H47" s="11">
        <v>5400</v>
      </c>
    </row>
    <row r="48" spans="1:8" x14ac:dyDescent="0.2">
      <c r="A48" s="23" t="s">
        <v>95</v>
      </c>
      <c r="B48" s="6">
        <v>0</v>
      </c>
      <c r="C48" s="6">
        <v>0</v>
      </c>
      <c r="D48" s="6">
        <f t="shared" si="0"/>
        <v>0</v>
      </c>
      <c r="E48" s="6">
        <v>0</v>
      </c>
      <c r="F48" s="6">
        <v>0</v>
      </c>
      <c r="G48" s="6">
        <f t="shared" si="1"/>
        <v>0</v>
      </c>
      <c r="H48" s="11">
        <v>5500</v>
      </c>
    </row>
    <row r="49" spans="1:8" x14ac:dyDescent="0.2">
      <c r="A49" s="23" t="s">
        <v>96</v>
      </c>
      <c r="B49" s="6">
        <v>523000</v>
      </c>
      <c r="C49" s="6">
        <v>-244600</v>
      </c>
      <c r="D49" s="6">
        <f t="shared" si="0"/>
        <v>278400</v>
      </c>
      <c r="E49" s="6">
        <v>278400</v>
      </c>
      <c r="F49" s="6">
        <v>278400</v>
      </c>
      <c r="G49" s="6">
        <f t="shared" si="1"/>
        <v>0</v>
      </c>
      <c r="H49" s="11">
        <v>5600</v>
      </c>
    </row>
    <row r="50" spans="1:8" x14ac:dyDescent="0.2">
      <c r="A50" s="23" t="s">
        <v>97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  <c r="H50" s="11">
        <v>5700</v>
      </c>
    </row>
    <row r="51" spans="1:8" x14ac:dyDescent="0.2">
      <c r="A51" s="23" t="s">
        <v>98</v>
      </c>
      <c r="B51" s="6">
        <v>0</v>
      </c>
      <c r="C51" s="6">
        <v>0</v>
      </c>
      <c r="D51" s="6">
        <f t="shared" si="0"/>
        <v>0</v>
      </c>
      <c r="E51" s="6">
        <v>0</v>
      </c>
      <c r="F51" s="6">
        <v>0</v>
      </c>
      <c r="G51" s="6">
        <f t="shared" si="1"/>
        <v>0</v>
      </c>
      <c r="H51" s="11">
        <v>5800</v>
      </c>
    </row>
    <row r="52" spans="1:8" x14ac:dyDescent="0.2">
      <c r="A52" s="23" t="s">
        <v>99</v>
      </c>
      <c r="B52" s="6">
        <v>0</v>
      </c>
      <c r="C52" s="6">
        <v>0</v>
      </c>
      <c r="D52" s="6">
        <f t="shared" si="0"/>
        <v>0</v>
      </c>
      <c r="E52" s="6">
        <v>0</v>
      </c>
      <c r="F52" s="6">
        <v>0</v>
      </c>
      <c r="G52" s="6">
        <f t="shared" si="1"/>
        <v>0</v>
      </c>
      <c r="H52" s="11">
        <v>5900</v>
      </c>
    </row>
    <row r="53" spans="1:8" x14ac:dyDescent="0.2">
      <c r="A53" s="21" t="s">
        <v>60</v>
      </c>
      <c r="B53" s="15">
        <f>SUM(B54:B56)</f>
        <v>44878446.969999999</v>
      </c>
      <c r="C53" s="15">
        <f>SUM(C54:C56)</f>
        <v>90620964.400000006</v>
      </c>
      <c r="D53" s="15">
        <f t="shared" si="0"/>
        <v>135499411.37</v>
      </c>
      <c r="E53" s="15">
        <f>SUM(E54:E56)</f>
        <v>86307380.799999997</v>
      </c>
      <c r="F53" s="15">
        <f>SUM(F54:F56)</f>
        <v>86307380.799999997</v>
      </c>
      <c r="G53" s="15">
        <f t="shared" si="1"/>
        <v>49192030.570000008</v>
      </c>
      <c r="H53" s="22">
        <v>0</v>
      </c>
    </row>
    <row r="54" spans="1:8" x14ac:dyDescent="0.2">
      <c r="A54" s="23" t="s">
        <v>100</v>
      </c>
      <c r="B54" s="6">
        <v>44878446.969999999</v>
      </c>
      <c r="C54" s="6">
        <v>90620964.400000006</v>
      </c>
      <c r="D54" s="6">
        <f t="shared" si="0"/>
        <v>135499411.37</v>
      </c>
      <c r="E54" s="6">
        <v>86307380.799999997</v>
      </c>
      <c r="F54" s="6">
        <v>86307380.799999997</v>
      </c>
      <c r="G54" s="6">
        <f t="shared" si="1"/>
        <v>49192030.570000008</v>
      </c>
      <c r="H54" s="11">
        <v>6100</v>
      </c>
    </row>
    <row r="55" spans="1:8" x14ac:dyDescent="0.2">
      <c r="A55" s="23" t="s">
        <v>101</v>
      </c>
      <c r="B55" s="6">
        <v>0</v>
      </c>
      <c r="C55" s="6">
        <v>0</v>
      </c>
      <c r="D55" s="6">
        <f t="shared" si="0"/>
        <v>0</v>
      </c>
      <c r="E55" s="6">
        <v>0</v>
      </c>
      <c r="F55" s="6">
        <v>0</v>
      </c>
      <c r="G55" s="6">
        <f t="shared" si="1"/>
        <v>0</v>
      </c>
      <c r="H55" s="11">
        <v>6200</v>
      </c>
    </row>
    <row r="56" spans="1:8" x14ac:dyDescent="0.2">
      <c r="A56" s="23" t="s">
        <v>102</v>
      </c>
      <c r="B56" s="6">
        <v>0</v>
      </c>
      <c r="C56" s="6">
        <v>0</v>
      </c>
      <c r="D56" s="6">
        <f t="shared" si="0"/>
        <v>0</v>
      </c>
      <c r="E56" s="6">
        <v>0</v>
      </c>
      <c r="F56" s="6">
        <v>0</v>
      </c>
      <c r="G56" s="6">
        <f t="shared" si="1"/>
        <v>0</v>
      </c>
      <c r="H56" s="11">
        <v>6300</v>
      </c>
    </row>
    <row r="57" spans="1:8" x14ac:dyDescent="0.2">
      <c r="A57" s="21" t="s">
        <v>125</v>
      </c>
      <c r="B57" s="15">
        <f>SUM(B58:B64)</f>
        <v>0</v>
      </c>
      <c r="C57" s="15">
        <f>SUM(C58:C64)</f>
        <v>0</v>
      </c>
      <c r="D57" s="15">
        <f t="shared" si="0"/>
        <v>0</v>
      </c>
      <c r="E57" s="15">
        <f>SUM(E58:E64)</f>
        <v>0</v>
      </c>
      <c r="F57" s="15">
        <f>SUM(F58:F64)</f>
        <v>0</v>
      </c>
      <c r="G57" s="15">
        <f t="shared" si="1"/>
        <v>0</v>
      </c>
      <c r="H57" s="22">
        <v>0</v>
      </c>
    </row>
    <row r="58" spans="1:8" x14ac:dyDescent="0.2">
      <c r="A58" s="23" t="s">
        <v>103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  <c r="H58" s="11">
        <v>7100</v>
      </c>
    </row>
    <row r="59" spans="1:8" x14ac:dyDescent="0.2">
      <c r="A59" s="23" t="s">
        <v>104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  <c r="H59" s="11">
        <v>7200</v>
      </c>
    </row>
    <row r="60" spans="1:8" x14ac:dyDescent="0.2">
      <c r="A60" s="23" t="s">
        <v>105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  <c r="H60" s="11">
        <v>7300</v>
      </c>
    </row>
    <row r="61" spans="1:8" x14ac:dyDescent="0.2">
      <c r="A61" s="23" t="s">
        <v>106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  <c r="H61" s="11">
        <v>7400</v>
      </c>
    </row>
    <row r="62" spans="1:8" x14ac:dyDescent="0.2">
      <c r="A62" s="23" t="s">
        <v>107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  <c r="H62" s="11">
        <v>7500</v>
      </c>
    </row>
    <row r="63" spans="1:8" x14ac:dyDescent="0.2">
      <c r="A63" s="23" t="s">
        <v>108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  <c r="H63" s="11">
        <v>7600</v>
      </c>
    </row>
    <row r="64" spans="1:8" x14ac:dyDescent="0.2">
      <c r="A64" s="23" t="s">
        <v>109</v>
      </c>
      <c r="B64" s="6">
        <v>0</v>
      </c>
      <c r="C64" s="6">
        <v>0</v>
      </c>
      <c r="D64" s="6">
        <f t="shared" si="0"/>
        <v>0</v>
      </c>
      <c r="E64" s="6">
        <v>0</v>
      </c>
      <c r="F64" s="6">
        <v>0</v>
      </c>
      <c r="G64" s="6">
        <f t="shared" si="1"/>
        <v>0</v>
      </c>
      <c r="H64" s="11">
        <v>7900</v>
      </c>
    </row>
    <row r="65" spans="1:8" x14ac:dyDescent="0.2">
      <c r="A65" s="21" t="s">
        <v>126</v>
      </c>
      <c r="B65" s="15">
        <f>SUM(B66:B68)</f>
        <v>550000</v>
      </c>
      <c r="C65" s="15">
        <f>SUM(C66:C68)</f>
        <v>144999.99</v>
      </c>
      <c r="D65" s="15">
        <f t="shared" si="0"/>
        <v>694999.99</v>
      </c>
      <c r="E65" s="15">
        <f>SUM(E66:E68)</f>
        <v>532499.99</v>
      </c>
      <c r="F65" s="15">
        <f>SUM(F66:F68)</f>
        <v>532499.99</v>
      </c>
      <c r="G65" s="15">
        <f t="shared" si="1"/>
        <v>162500</v>
      </c>
      <c r="H65" s="22">
        <v>0</v>
      </c>
    </row>
    <row r="66" spans="1:8" x14ac:dyDescent="0.2">
      <c r="A66" s="23" t="s">
        <v>36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  <c r="H66" s="11">
        <v>8100</v>
      </c>
    </row>
    <row r="67" spans="1:8" x14ac:dyDescent="0.2">
      <c r="A67" s="23" t="s">
        <v>37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  <c r="H67" s="11">
        <v>8300</v>
      </c>
    </row>
    <row r="68" spans="1:8" x14ac:dyDescent="0.2">
      <c r="A68" s="23" t="s">
        <v>38</v>
      </c>
      <c r="B68" s="6">
        <v>550000</v>
      </c>
      <c r="C68" s="6">
        <v>144999.99</v>
      </c>
      <c r="D68" s="6">
        <f t="shared" si="0"/>
        <v>694999.99</v>
      </c>
      <c r="E68" s="6">
        <v>532499.99</v>
      </c>
      <c r="F68" s="6">
        <v>532499.99</v>
      </c>
      <c r="G68" s="6">
        <f t="shared" si="1"/>
        <v>162500</v>
      </c>
      <c r="H68" s="11">
        <v>8500</v>
      </c>
    </row>
    <row r="69" spans="1:8" x14ac:dyDescent="0.2">
      <c r="A69" s="21" t="s">
        <v>61</v>
      </c>
      <c r="B69" s="15">
        <f>SUM(B70:B76)</f>
        <v>5780000</v>
      </c>
      <c r="C69" s="15">
        <f>SUM(C70:C76)</f>
        <v>0</v>
      </c>
      <c r="D69" s="15">
        <f t="shared" si="0"/>
        <v>5780000</v>
      </c>
      <c r="E69" s="15">
        <f>SUM(E70:E76)</f>
        <v>4754383.34</v>
      </c>
      <c r="F69" s="15">
        <f>SUM(F70:F76)</f>
        <v>4754383.34</v>
      </c>
      <c r="G69" s="15">
        <f t="shared" si="1"/>
        <v>1025616.6600000001</v>
      </c>
      <c r="H69" s="22">
        <v>0</v>
      </c>
    </row>
    <row r="70" spans="1:8" x14ac:dyDescent="0.2">
      <c r="A70" s="23" t="s">
        <v>110</v>
      </c>
      <c r="B70" s="6">
        <v>5500000</v>
      </c>
      <c r="C70" s="6">
        <v>0</v>
      </c>
      <c r="D70" s="6">
        <f t="shared" ref="D70:D76" si="2">B70+C70</f>
        <v>5500000</v>
      </c>
      <c r="E70" s="6">
        <v>4583333.34</v>
      </c>
      <c r="F70" s="6">
        <v>4583333.34</v>
      </c>
      <c r="G70" s="6">
        <f t="shared" ref="G70:G76" si="3">D70-E70</f>
        <v>916666.66000000015</v>
      </c>
      <c r="H70" s="11">
        <v>9100</v>
      </c>
    </row>
    <row r="71" spans="1:8" x14ac:dyDescent="0.2">
      <c r="A71" s="23" t="s">
        <v>111</v>
      </c>
      <c r="B71" s="6">
        <v>280000</v>
      </c>
      <c r="C71" s="6">
        <v>0</v>
      </c>
      <c r="D71" s="6">
        <f t="shared" si="2"/>
        <v>280000</v>
      </c>
      <c r="E71" s="6">
        <v>171050</v>
      </c>
      <c r="F71" s="6">
        <v>171050</v>
      </c>
      <c r="G71" s="6">
        <f t="shared" si="3"/>
        <v>108950</v>
      </c>
      <c r="H71" s="11">
        <v>9200</v>
      </c>
    </row>
    <row r="72" spans="1:8" x14ac:dyDescent="0.2">
      <c r="A72" s="23" t="s">
        <v>112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  <c r="H72" s="11">
        <v>9300</v>
      </c>
    </row>
    <row r="73" spans="1:8" x14ac:dyDescent="0.2">
      <c r="A73" s="23" t="s">
        <v>113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  <c r="H73" s="11">
        <v>9400</v>
      </c>
    </row>
    <row r="74" spans="1:8" x14ac:dyDescent="0.2">
      <c r="A74" s="23" t="s">
        <v>114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  <c r="H74" s="11">
        <v>9500</v>
      </c>
    </row>
    <row r="75" spans="1:8" x14ac:dyDescent="0.2">
      <c r="A75" s="23" t="s">
        <v>115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  <c r="H75" s="11">
        <v>9600</v>
      </c>
    </row>
    <row r="76" spans="1:8" x14ac:dyDescent="0.2">
      <c r="A76" s="24" t="s">
        <v>116</v>
      </c>
      <c r="B76" s="16">
        <v>0</v>
      </c>
      <c r="C76" s="16">
        <v>0</v>
      </c>
      <c r="D76" s="16">
        <f t="shared" si="2"/>
        <v>0</v>
      </c>
      <c r="E76" s="16">
        <v>0</v>
      </c>
      <c r="F76" s="16">
        <v>0</v>
      </c>
      <c r="G76" s="16">
        <f t="shared" si="3"/>
        <v>0</v>
      </c>
      <c r="H76" s="11">
        <v>9900</v>
      </c>
    </row>
    <row r="77" spans="1:8" x14ac:dyDescent="0.2">
      <c r="A77" s="12" t="s">
        <v>50</v>
      </c>
      <c r="B77" s="17">
        <f t="shared" ref="B77:G77" si="4">SUM(B5+B13+B23+B33+B43+B53+B57+B65+B69)</f>
        <v>225562323.85999998</v>
      </c>
      <c r="C77" s="17">
        <f t="shared" si="4"/>
        <v>105190833.56</v>
      </c>
      <c r="D77" s="17">
        <f t="shared" si="4"/>
        <v>330753157.41999996</v>
      </c>
      <c r="E77" s="17">
        <f t="shared" si="4"/>
        <v>213469023.28999999</v>
      </c>
      <c r="F77" s="17">
        <f t="shared" si="4"/>
        <v>213469023.28999999</v>
      </c>
      <c r="G77" s="17">
        <f t="shared" si="4"/>
        <v>117284134.13</v>
      </c>
      <c r="H77" s="30"/>
    </row>
    <row r="78" spans="1:8" x14ac:dyDescent="0.2">
      <c r="H78" s="30"/>
    </row>
    <row r="79" spans="1:8" x14ac:dyDescent="0.2">
      <c r="A79" s="1" t="s">
        <v>120</v>
      </c>
      <c r="H79" s="30"/>
    </row>
    <row r="80" spans="1:8" x14ac:dyDescent="0.2">
      <c r="H80" s="30"/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11811023622047245" right="0.11811023622047245" top="0.15748031496062992" bottom="0.15748031496062992" header="0.31496062992125984" footer="0.31496062992125984"/>
  <pageSetup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1"/>
  <sheetViews>
    <sheetView showGridLines="0" topLeftCell="A13" zoomScaleNormal="100" workbookViewId="0">
      <selection activeCell="A2" sqref="A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7" t="s">
        <v>130</v>
      </c>
      <c r="B1" s="45"/>
      <c r="C1" s="45"/>
      <c r="D1" s="45"/>
      <c r="E1" s="45"/>
      <c r="F1" s="45"/>
      <c r="G1" s="46"/>
    </row>
    <row r="2" spans="1:7" x14ac:dyDescent="0.2">
      <c r="A2" s="31"/>
      <c r="B2" s="47" t="s">
        <v>57</v>
      </c>
      <c r="C2" s="45"/>
      <c r="D2" s="45"/>
      <c r="E2" s="45"/>
      <c r="F2" s="46"/>
      <c r="G2" s="48" t="s">
        <v>56</v>
      </c>
    </row>
    <row r="3" spans="1:7" ht="24.95" customHeight="1" x14ac:dyDescent="0.2">
      <c r="A3" s="34" t="s">
        <v>51</v>
      </c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49"/>
    </row>
    <row r="4" spans="1:7" x14ac:dyDescent="0.2">
      <c r="A4" s="32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7"/>
      <c r="B5" s="38"/>
      <c r="C5" s="36"/>
      <c r="D5" s="38"/>
      <c r="E5" s="36"/>
      <c r="F5" s="38"/>
      <c r="G5" s="38"/>
    </row>
    <row r="6" spans="1:7" x14ac:dyDescent="0.2">
      <c r="A6" s="7" t="s">
        <v>0</v>
      </c>
      <c r="B6" s="18">
        <v>171485876.88999999</v>
      </c>
      <c r="C6" s="36">
        <v>16585112.279999999</v>
      </c>
      <c r="D6" s="18">
        <f>B6+C6</f>
        <v>188070989.16999999</v>
      </c>
      <c r="E6" s="36">
        <v>121058409.16</v>
      </c>
      <c r="F6" s="18">
        <v>121058409.16</v>
      </c>
      <c r="G6" s="18">
        <f>D6-E6</f>
        <v>67012580.00999999</v>
      </c>
    </row>
    <row r="7" spans="1:7" x14ac:dyDescent="0.2">
      <c r="A7" s="7"/>
      <c r="B7" s="18"/>
      <c r="C7" s="36"/>
      <c r="D7" s="18"/>
      <c r="E7" s="36"/>
      <c r="F7" s="18"/>
      <c r="G7" s="18"/>
    </row>
    <row r="8" spans="1:7" x14ac:dyDescent="0.2">
      <c r="A8" s="7" t="s">
        <v>1</v>
      </c>
      <c r="B8" s="18">
        <v>48576446.969999999</v>
      </c>
      <c r="C8" s="36">
        <v>88605721.280000001</v>
      </c>
      <c r="D8" s="18">
        <f>B8+C8</f>
        <v>137182168.25</v>
      </c>
      <c r="E8" s="36">
        <v>87827280.790000007</v>
      </c>
      <c r="F8" s="18">
        <v>87827280.790000007</v>
      </c>
      <c r="G8" s="18">
        <f>D8-E8</f>
        <v>49354887.459999993</v>
      </c>
    </row>
    <row r="9" spans="1:7" x14ac:dyDescent="0.2">
      <c r="A9" s="7"/>
      <c r="B9" s="18"/>
      <c r="C9" s="36"/>
      <c r="D9" s="18"/>
      <c r="E9" s="36"/>
      <c r="F9" s="18"/>
      <c r="G9" s="18"/>
    </row>
    <row r="10" spans="1:7" x14ac:dyDescent="0.2">
      <c r="A10" s="7" t="s">
        <v>2</v>
      </c>
      <c r="B10" s="18">
        <v>5500000</v>
      </c>
      <c r="C10" s="36">
        <v>0</v>
      </c>
      <c r="D10" s="18">
        <f>B10+C10</f>
        <v>5500000</v>
      </c>
      <c r="E10" s="36">
        <v>4583333.34</v>
      </c>
      <c r="F10" s="18">
        <v>4583333.34</v>
      </c>
      <c r="G10" s="18">
        <f>D10-E10</f>
        <v>916666.66000000015</v>
      </c>
    </row>
    <row r="11" spans="1:7" x14ac:dyDescent="0.2">
      <c r="A11" s="7"/>
      <c r="B11" s="18"/>
      <c r="C11" s="36"/>
      <c r="D11" s="18"/>
      <c r="E11" s="36"/>
      <c r="F11" s="18"/>
      <c r="G11" s="18"/>
    </row>
    <row r="12" spans="1:7" x14ac:dyDescent="0.2">
      <c r="A12" s="7" t="s">
        <v>39</v>
      </c>
      <c r="B12" s="18">
        <v>0</v>
      </c>
      <c r="C12" s="36">
        <v>0</v>
      </c>
      <c r="D12" s="18">
        <f>B12+C12</f>
        <v>0</v>
      </c>
      <c r="E12" s="36">
        <v>0</v>
      </c>
      <c r="F12" s="18">
        <v>0</v>
      </c>
      <c r="G12" s="18">
        <f>D12-E12</f>
        <v>0</v>
      </c>
    </row>
    <row r="13" spans="1:7" x14ac:dyDescent="0.2">
      <c r="A13" s="7"/>
      <c r="B13" s="18"/>
      <c r="C13" s="36"/>
      <c r="D13" s="18"/>
      <c r="E13" s="36"/>
      <c r="F13" s="18"/>
      <c r="G13" s="18"/>
    </row>
    <row r="14" spans="1:7" x14ac:dyDescent="0.2">
      <c r="A14" s="7" t="s">
        <v>36</v>
      </c>
      <c r="B14" s="18">
        <v>0</v>
      </c>
      <c r="C14" s="36">
        <v>0</v>
      </c>
      <c r="D14" s="18">
        <f>B14+C14</f>
        <v>0</v>
      </c>
      <c r="E14" s="36">
        <v>0</v>
      </c>
      <c r="F14" s="18">
        <v>0</v>
      </c>
      <c r="G14" s="18">
        <f>D14-E14</f>
        <v>0</v>
      </c>
    </row>
    <row r="15" spans="1:7" x14ac:dyDescent="0.2">
      <c r="A15" s="7"/>
      <c r="B15" s="19"/>
      <c r="C15" s="36"/>
      <c r="D15" s="19"/>
      <c r="E15" s="36"/>
      <c r="F15" s="19"/>
      <c r="G15" s="19"/>
    </row>
    <row r="16" spans="1:7" x14ac:dyDescent="0.2">
      <c r="A16" s="37" t="s">
        <v>50</v>
      </c>
      <c r="B16" s="20">
        <f t="shared" ref="B16:G16" si="0">SUM(B6+B8+B10+B12+B14)</f>
        <v>225562323.85999998</v>
      </c>
      <c r="C16" s="20">
        <f t="shared" si="0"/>
        <v>105190833.56</v>
      </c>
      <c r="D16" s="20">
        <f t="shared" si="0"/>
        <v>330753157.41999996</v>
      </c>
      <c r="E16" s="20">
        <f t="shared" si="0"/>
        <v>213469023.28999999</v>
      </c>
      <c r="F16" s="20">
        <f t="shared" si="0"/>
        <v>213469023.28999999</v>
      </c>
      <c r="G16" s="20">
        <f t="shared" si="0"/>
        <v>117284134.12999998</v>
      </c>
    </row>
    <row r="18" spans="1:1" x14ac:dyDescent="0.2">
      <c r="A18" s="1" t="s">
        <v>120</v>
      </c>
    </row>
    <row r="21" spans="1:1" x14ac:dyDescent="0.2">
      <c r="A21" s="7"/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79"/>
  <sheetViews>
    <sheetView showGridLines="0" topLeftCell="A73" workbookViewId="0">
      <selection activeCell="A2" sqref="A2:A4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7" t="s">
        <v>178</v>
      </c>
      <c r="B1" s="45"/>
      <c r="C1" s="45"/>
      <c r="D1" s="45"/>
      <c r="E1" s="45"/>
      <c r="F1" s="45"/>
      <c r="G1" s="46"/>
    </row>
    <row r="2" spans="1:7" x14ac:dyDescent="0.2">
      <c r="A2" s="50" t="s">
        <v>51</v>
      </c>
      <c r="B2" s="47" t="s">
        <v>57</v>
      </c>
      <c r="C2" s="45"/>
      <c r="D2" s="45"/>
      <c r="E2" s="45"/>
      <c r="F2" s="46"/>
      <c r="G2" s="48" t="s">
        <v>56</v>
      </c>
    </row>
    <row r="3" spans="1:7" ht="24.95" customHeight="1" x14ac:dyDescent="0.2">
      <c r="A3" s="51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49"/>
    </row>
    <row r="4" spans="1:7" x14ac:dyDescent="0.2">
      <c r="A4" s="52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25"/>
      <c r="B5" s="8"/>
      <c r="C5" s="8"/>
      <c r="D5" s="8"/>
      <c r="E5" s="8"/>
      <c r="F5" s="8"/>
      <c r="G5" s="8"/>
    </row>
    <row r="6" spans="1:7" x14ac:dyDescent="0.2">
      <c r="A6" s="26" t="s">
        <v>133</v>
      </c>
      <c r="B6" s="6">
        <v>1513752.83</v>
      </c>
      <c r="C6" s="6">
        <v>-21574.720000000001</v>
      </c>
      <c r="D6" s="6">
        <f>B6+C6</f>
        <v>1492178.11</v>
      </c>
      <c r="E6" s="6">
        <v>692054.75</v>
      </c>
      <c r="F6" s="6">
        <v>692054.75</v>
      </c>
      <c r="G6" s="6">
        <f>D6-E6</f>
        <v>800123.3600000001</v>
      </c>
    </row>
    <row r="7" spans="1:7" x14ac:dyDescent="0.2">
      <c r="A7" s="26" t="s">
        <v>134</v>
      </c>
      <c r="B7" s="6">
        <v>967400.52</v>
      </c>
      <c r="C7" s="6">
        <v>11191</v>
      </c>
      <c r="D7" s="6">
        <f t="shared" ref="D7:D50" si="0">B7+C7</f>
        <v>978591.52</v>
      </c>
      <c r="E7" s="6">
        <v>389141.68</v>
      </c>
      <c r="F7" s="6">
        <v>389141.68</v>
      </c>
      <c r="G7" s="6">
        <f t="shared" ref="G7:G50" si="1">D7-E7</f>
        <v>589449.84000000008</v>
      </c>
    </row>
    <row r="8" spans="1:7" x14ac:dyDescent="0.2">
      <c r="A8" s="26" t="s">
        <v>135</v>
      </c>
      <c r="B8" s="6">
        <v>368034.37</v>
      </c>
      <c r="C8" s="6">
        <v>-133245</v>
      </c>
      <c r="D8" s="6">
        <f t="shared" si="0"/>
        <v>234789.37</v>
      </c>
      <c r="E8" s="6">
        <v>93989.52</v>
      </c>
      <c r="F8" s="6">
        <v>93989.52</v>
      </c>
      <c r="G8" s="6">
        <f t="shared" si="1"/>
        <v>140799.84999999998</v>
      </c>
    </row>
    <row r="9" spans="1:7" x14ac:dyDescent="0.2">
      <c r="A9" s="26" t="s">
        <v>136</v>
      </c>
      <c r="B9" s="6">
        <v>1632494.59</v>
      </c>
      <c r="C9" s="6">
        <v>-700550.82</v>
      </c>
      <c r="D9" s="6">
        <f t="shared" si="0"/>
        <v>931943.77000000014</v>
      </c>
      <c r="E9" s="6">
        <v>580367.1</v>
      </c>
      <c r="F9" s="6">
        <v>580367.1</v>
      </c>
      <c r="G9" s="6">
        <f t="shared" si="1"/>
        <v>351576.67000000016</v>
      </c>
    </row>
    <row r="10" spans="1:7" x14ac:dyDescent="0.2">
      <c r="A10" s="26" t="s">
        <v>137</v>
      </c>
      <c r="B10" s="6">
        <v>1148687.3899999999</v>
      </c>
      <c r="C10" s="6">
        <v>-551147.05000000005</v>
      </c>
      <c r="D10" s="6">
        <f t="shared" ref="D10:D39" si="2">B10+C10</f>
        <v>597540.33999999985</v>
      </c>
      <c r="E10" s="6">
        <v>411460.52</v>
      </c>
      <c r="F10" s="6">
        <v>411460.52</v>
      </c>
      <c r="G10" s="6">
        <f t="shared" ref="G10:G39" si="3">D10-E10</f>
        <v>186079.81999999983</v>
      </c>
    </row>
    <row r="11" spans="1:7" x14ac:dyDescent="0.2">
      <c r="A11" s="26" t="s">
        <v>138</v>
      </c>
      <c r="B11" s="6">
        <v>7942462.6699999999</v>
      </c>
      <c r="C11" s="6">
        <v>388979.14</v>
      </c>
      <c r="D11" s="6">
        <f t="shared" ref="D11:D26" si="4">B11+C11</f>
        <v>8331441.8099999996</v>
      </c>
      <c r="E11" s="6">
        <v>3824125.67</v>
      </c>
      <c r="F11" s="6">
        <v>3824125.67</v>
      </c>
      <c r="G11" s="6">
        <f t="shared" ref="G11:G26" si="5">D11-E11</f>
        <v>4507316.1399999997</v>
      </c>
    </row>
    <row r="12" spans="1:7" x14ac:dyDescent="0.2">
      <c r="A12" s="26" t="s">
        <v>139</v>
      </c>
      <c r="B12" s="6">
        <v>17972792.34</v>
      </c>
      <c r="C12" s="6">
        <v>3596357.66</v>
      </c>
      <c r="D12" s="6">
        <f t="shared" si="4"/>
        <v>21569150</v>
      </c>
      <c r="E12" s="6">
        <v>17268149.050000001</v>
      </c>
      <c r="F12" s="6">
        <v>17268149.050000001</v>
      </c>
      <c r="G12" s="6">
        <f t="shared" si="5"/>
        <v>4301000.9499999993</v>
      </c>
    </row>
    <row r="13" spans="1:7" x14ac:dyDescent="0.2">
      <c r="A13" s="26" t="s">
        <v>140</v>
      </c>
      <c r="B13" s="6">
        <v>2560138.56</v>
      </c>
      <c r="C13" s="6">
        <v>-156599.25</v>
      </c>
      <c r="D13" s="6">
        <f t="shared" si="4"/>
        <v>2403539.31</v>
      </c>
      <c r="E13" s="6">
        <v>908815.57</v>
      </c>
      <c r="F13" s="6">
        <v>908815.57</v>
      </c>
      <c r="G13" s="6">
        <f t="shared" si="5"/>
        <v>1494723.7400000002</v>
      </c>
    </row>
    <row r="14" spans="1:7" x14ac:dyDescent="0.2">
      <c r="A14" s="26" t="s">
        <v>141</v>
      </c>
      <c r="B14" s="6">
        <v>4036343.79</v>
      </c>
      <c r="C14" s="6">
        <v>3662144.13</v>
      </c>
      <c r="D14" s="6">
        <f t="shared" ref="D14:D21" si="6">B14+C14</f>
        <v>7698487.9199999999</v>
      </c>
      <c r="E14" s="6">
        <v>6927774.8300000001</v>
      </c>
      <c r="F14" s="6">
        <v>6927774.8300000001</v>
      </c>
      <c r="G14" s="6">
        <f t="shared" ref="G14:G21" si="7">D14-E14</f>
        <v>770713.08999999985</v>
      </c>
    </row>
    <row r="15" spans="1:7" x14ac:dyDescent="0.2">
      <c r="A15" s="26" t="s">
        <v>142</v>
      </c>
      <c r="B15" s="6">
        <v>2800267.7</v>
      </c>
      <c r="C15" s="6">
        <v>1022966.09</v>
      </c>
      <c r="D15" s="6">
        <f t="shared" si="6"/>
        <v>3823233.79</v>
      </c>
      <c r="E15" s="6">
        <v>2697912.87</v>
      </c>
      <c r="F15" s="6">
        <v>2697912.87</v>
      </c>
      <c r="G15" s="6">
        <f t="shared" si="7"/>
        <v>1125320.92</v>
      </c>
    </row>
    <row r="16" spans="1:7" x14ac:dyDescent="0.2">
      <c r="A16" s="26" t="s">
        <v>143</v>
      </c>
      <c r="B16" s="6">
        <v>1090000</v>
      </c>
      <c r="C16" s="6">
        <v>2836562.2</v>
      </c>
      <c r="D16" s="6">
        <f t="shared" si="6"/>
        <v>3926562.2</v>
      </c>
      <c r="E16" s="6">
        <v>3899772.29</v>
      </c>
      <c r="F16" s="6">
        <v>3899772.29</v>
      </c>
      <c r="G16" s="6">
        <f t="shared" si="7"/>
        <v>26789.910000000149</v>
      </c>
    </row>
    <row r="17" spans="1:7" x14ac:dyDescent="0.2">
      <c r="A17" s="26" t="s">
        <v>144</v>
      </c>
      <c r="B17" s="6">
        <v>8130163.5</v>
      </c>
      <c r="C17" s="6">
        <v>-6000470.2299999995</v>
      </c>
      <c r="D17" s="6">
        <f t="shared" si="6"/>
        <v>2129693.2700000005</v>
      </c>
      <c r="E17" s="6">
        <v>988372.7699999999</v>
      </c>
      <c r="F17" s="6">
        <v>988372.7699999999</v>
      </c>
      <c r="G17" s="6">
        <f t="shared" si="7"/>
        <v>1141320.5000000005</v>
      </c>
    </row>
    <row r="18" spans="1:7" x14ac:dyDescent="0.2">
      <c r="A18" s="26" t="s">
        <v>145</v>
      </c>
      <c r="B18" s="6">
        <v>21372088.239999998</v>
      </c>
      <c r="C18" s="6">
        <v>-14595856.189999999</v>
      </c>
      <c r="D18" s="6">
        <f t="shared" si="6"/>
        <v>6776232.0499999989</v>
      </c>
      <c r="E18" s="6">
        <v>5952635.7400000002</v>
      </c>
      <c r="F18" s="6">
        <v>5952635.7400000002</v>
      </c>
      <c r="G18" s="6">
        <f t="shared" si="7"/>
        <v>823596.30999999866</v>
      </c>
    </row>
    <row r="19" spans="1:7" x14ac:dyDescent="0.2">
      <c r="A19" s="26" t="s">
        <v>146</v>
      </c>
      <c r="B19" s="6">
        <v>3963240.87</v>
      </c>
      <c r="C19" s="6">
        <v>-879530.97</v>
      </c>
      <c r="D19" s="6">
        <f t="shared" si="6"/>
        <v>3083709.9000000004</v>
      </c>
      <c r="E19" s="6">
        <v>2402642.65</v>
      </c>
      <c r="F19" s="6">
        <v>2402642.65</v>
      </c>
      <c r="G19" s="6">
        <f t="shared" si="7"/>
        <v>681067.25000000047</v>
      </c>
    </row>
    <row r="20" spans="1:7" x14ac:dyDescent="0.2">
      <c r="A20" s="26" t="s">
        <v>147</v>
      </c>
      <c r="B20" s="6">
        <v>171336.7</v>
      </c>
      <c r="C20" s="6">
        <v>-171336.7</v>
      </c>
      <c r="D20" s="6">
        <f t="shared" si="6"/>
        <v>0</v>
      </c>
      <c r="E20" s="6">
        <v>0</v>
      </c>
      <c r="F20" s="6">
        <v>0</v>
      </c>
      <c r="G20" s="6">
        <f t="shared" si="7"/>
        <v>0</v>
      </c>
    </row>
    <row r="21" spans="1:7" x14ac:dyDescent="0.2">
      <c r="A21" s="26" t="s">
        <v>148</v>
      </c>
      <c r="B21" s="6">
        <v>480989.05</v>
      </c>
      <c r="C21" s="6">
        <v>-184667.36</v>
      </c>
      <c r="D21" s="6">
        <f t="shared" si="6"/>
        <v>296321.69</v>
      </c>
      <c r="E21" s="6">
        <v>133729.51999999999</v>
      </c>
      <c r="F21" s="6">
        <v>133729.51999999999</v>
      </c>
      <c r="G21" s="6">
        <f t="shared" si="7"/>
        <v>162592.17000000001</v>
      </c>
    </row>
    <row r="22" spans="1:7" x14ac:dyDescent="0.2">
      <c r="A22" s="26" t="s">
        <v>149</v>
      </c>
      <c r="B22" s="6">
        <v>3126413.17</v>
      </c>
      <c r="C22" s="6">
        <v>-458117.14</v>
      </c>
      <c r="D22" s="6">
        <f t="shared" si="4"/>
        <v>2668296.0299999998</v>
      </c>
      <c r="E22" s="6">
        <v>1331359.45</v>
      </c>
      <c r="F22" s="6">
        <v>1331359.45</v>
      </c>
      <c r="G22" s="6">
        <f t="shared" si="5"/>
        <v>1336936.5799999998</v>
      </c>
    </row>
    <row r="23" spans="1:7" x14ac:dyDescent="0.2">
      <c r="A23" s="26" t="s">
        <v>150</v>
      </c>
      <c r="B23" s="6">
        <v>1731469.65</v>
      </c>
      <c r="C23" s="6">
        <v>-152834.81</v>
      </c>
      <c r="D23" s="6">
        <f t="shared" si="4"/>
        <v>1578634.8399999999</v>
      </c>
      <c r="E23" s="6">
        <v>583870.97</v>
      </c>
      <c r="F23" s="6">
        <v>583870.97</v>
      </c>
      <c r="G23" s="6">
        <f t="shared" si="5"/>
        <v>994763.86999999988</v>
      </c>
    </row>
    <row r="24" spans="1:7" x14ac:dyDescent="0.2">
      <c r="A24" s="26" t="s">
        <v>151</v>
      </c>
      <c r="B24" s="6">
        <v>186351.96</v>
      </c>
      <c r="C24" s="6">
        <v>0</v>
      </c>
      <c r="D24" s="6">
        <f t="shared" si="4"/>
        <v>186351.96</v>
      </c>
      <c r="E24" s="6">
        <v>74422.16</v>
      </c>
      <c r="F24" s="6">
        <v>74422.16</v>
      </c>
      <c r="G24" s="6">
        <f t="shared" si="5"/>
        <v>111929.79999999999</v>
      </c>
    </row>
    <row r="25" spans="1:7" x14ac:dyDescent="0.2">
      <c r="A25" s="26" t="s">
        <v>152</v>
      </c>
      <c r="B25" s="6">
        <v>831336.84</v>
      </c>
      <c r="C25" s="6">
        <v>125000</v>
      </c>
      <c r="D25" s="6">
        <f t="shared" si="4"/>
        <v>956336.84</v>
      </c>
      <c r="E25" s="6">
        <v>527812.5</v>
      </c>
      <c r="F25" s="6">
        <v>527812.5</v>
      </c>
      <c r="G25" s="6">
        <f t="shared" si="5"/>
        <v>428524.33999999997</v>
      </c>
    </row>
    <row r="26" spans="1:7" x14ac:dyDescent="0.2">
      <c r="A26" s="26" t="s">
        <v>153</v>
      </c>
      <c r="B26" s="6">
        <v>11591247.18</v>
      </c>
      <c r="C26" s="6">
        <v>4613789.34</v>
      </c>
      <c r="D26" s="6">
        <f t="shared" si="4"/>
        <v>16205036.52</v>
      </c>
      <c r="E26" s="6">
        <v>11051508.970000001</v>
      </c>
      <c r="F26" s="6">
        <v>11051508.970000001</v>
      </c>
      <c r="G26" s="6">
        <f t="shared" si="5"/>
        <v>5153527.5499999989</v>
      </c>
    </row>
    <row r="27" spans="1:7" x14ac:dyDescent="0.2">
      <c r="A27" s="26" t="s">
        <v>154</v>
      </c>
      <c r="B27" s="6">
        <v>1309807.45</v>
      </c>
      <c r="C27" s="6">
        <v>809138.13</v>
      </c>
      <c r="D27" s="6">
        <f t="shared" si="2"/>
        <v>2118945.58</v>
      </c>
      <c r="E27" s="6">
        <v>1774673.24</v>
      </c>
      <c r="F27" s="6">
        <v>1774673.24</v>
      </c>
      <c r="G27" s="6">
        <f t="shared" si="3"/>
        <v>344272.34000000008</v>
      </c>
    </row>
    <row r="28" spans="1:7" x14ac:dyDescent="0.2">
      <c r="A28" s="26" t="s">
        <v>155</v>
      </c>
      <c r="B28" s="6">
        <v>421034.37</v>
      </c>
      <c r="C28" s="6">
        <v>-11694</v>
      </c>
      <c r="D28" s="6">
        <f t="shared" si="2"/>
        <v>409340.37</v>
      </c>
      <c r="E28" s="6">
        <v>204717.68</v>
      </c>
      <c r="F28" s="6">
        <v>204717.68</v>
      </c>
      <c r="G28" s="6">
        <f t="shared" si="3"/>
        <v>204622.69</v>
      </c>
    </row>
    <row r="29" spans="1:7" x14ac:dyDescent="0.2">
      <c r="A29" s="26" t="s">
        <v>156</v>
      </c>
      <c r="B29" s="6">
        <v>2511025.7000000002</v>
      </c>
      <c r="C29" s="6">
        <v>-870614.6</v>
      </c>
      <c r="D29" s="6">
        <f t="shared" si="2"/>
        <v>1640411.1</v>
      </c>
      <c r="E29" s="6">
        <v>933726.26</v>
      </c>
      <c r="F29" s="6">
        <v>933726.26</v>
      </c>
      <c r="G29" s="6">
        <f t="shared" si="3"/>
        <v>706684.84000000008</v>
      </c>
    </row>
    <row r="30" spans="1:7" x14ac:dyDescent="0.2">
      <c r="A30" s="26" t="s">
        <v>157</v>
      </c>
      <c r="B30" s="6">
        <v>4829264.25</v>
      </c>
      <c r="C30" s="6">
        <v>-1161893.04</v>
      </c>
      <c r="D30" s="6">
        <f t="shared" si="2"/>
        <v>3667371.21</v>
      </c>
      <c r="E30" s="6">
        <v>2636613.5299999998</v>
      </c>
      <c r="F30" s="6">
        <v>2636613.5299999998</v>
      </c>
      <c r="G30" s="6">
        <f t="shared" si="3"/>
        <v>1030757.6800000002</v>
      </c>
    </row>
    <row r="31" spans="1:7" x14ac:dyDescent="0.2">
      <c r="A31" s="26" t="s">
        <v>158</v>
      </c>
      <c r="B31" s="6">
        <v>1240000</v>
      </c>
      <c r="C31" s="6">
        <v>7121717.1600000001</v>
      </c>
      <c r="D31" s="6">
        <f t="shared" si="2"/>
        <v>8361717.1600000001</v>
      </c>
      <c r="E31" s="6">
        <v>5049791.45</v>
      </c>
      <c r="F31" s="6">
        <v>5049791.45</v>
      </c>
      <c r="G31" s="6">
        <f t="shared" si="3"/>
        <v>3311925.71</v>
      </c>
    </row>
    <row r="32" spans="1:7" x14ac:dyDescent="0.2">
      <c r="A32" s="26" t="s">
        <v>159</v>
      </c>
      <c r="B32" s="6">
        <v>1162554.1100000001</v>
      </c>
      <c r="C32" s="6">
        <v>-207948.01</v>
      </c>
      <c r="D32" s="6">
        <f t="shared" si="2"/>
        <v>954606.10000000009</v>
      </c>
      <c r="E32" s="6">
        <v>601801.66999999993</v>
      </c>
      <c r="F32" s="6">
        <v>601801.66999999993</v>
      </c>
      <c r="G32" s="6">
        <f t="shared" si="3"/>
        <v>352804.43000000017</v>
      </c>
    </row>
    <row r="33" spans="1:7" x14ac:dyDescent="0.2">
      <c r="A33" s="26" t="s">
        <v>160</v>
      </c>
      <c r="B33" s="6">
        <v>2946959.64</v>
      </c>
      <c r="C33" s="6">
        <v>-460684.63</v>
      </c>
      <c r="D33" s="6">
        <f t="shared" si="2"/>
        <v>2486275.0100000002</v>
      </c>
      <c r="E33" s="6">
        <v>1597705.43</v>
      </c>
      <c r="F33" s="6">
        <v>1597705.43</v>
      </c>
      <c r="G33" s="6">
        <f t="shared" si="3"/>
        <v>888569.58000000031</v>
      </c>
    </row>
    <row r="34" spans="1:7" x14ac:dyDescent="0.2">
      <c r="A34" s="26" t="s">
        <v>161</v>
      </c>
      <c r="B34" s="6">
        <v>1600496.21</v>
      </c>
      <c r="C34" s="6">
        <v>-234</v>
      </c>
      <c r="D34" s="6">
        <f t="shared" ref="D34:D38" si="8">B34+C34</f>
        <v>1600262.21</v>
      </c>
      <c r="E34" s="6">
        <v>680825.55</v>
      </c>
      <c r="F34" s="6">
        <v>680825.55</v>
      </c>
      <c r="G34" s="6">
        <f t="shared" ref="G34:G38" si="9">D34-E34</f>
        <v>919436.65999999992</v>
      </c>
    </row>
    <row r="35" spans="1:7" x14ac:dyDescent="0.2">
      <c r="A35" s="26" t="s">
        <v>162</v>
      </c>
      <c r="B35" s="6">
        <v>1180320.19</v>
      </c>
      <c r="C35" s="6">
        <v>48600</v>
      </c>
      <c r="D35" s="6">
        <f t="shared" si="8"/>
        <v>1228920.19</v>
      </c>
      <c r="E35" s="6">
        <v>330236.5</v>
      </c>
      <c r="F35" s="6">
        <v>330236.5</v>
      </c>
      <c r="G35" s="6">
        <f t="shared" si="9"/>
        <v>898683.69</v>
      </c>
    </row>
    <row r="36" spans="1:7" x14ac:dyDescent="0.2">
      <c r="A36" s="26" t="s">
        <v>163</v>
      </c>
      <c r="B36" s="6">
        <v>365215.93</v>
      </c>
      <c r="C36" s="6">
        <v>-23650</v>
      </c>
      <c r="D36" s="6">
        <f t="shared" si="8"/>
        <v>341565.93</v>
      </c>
      <c r="E36" s="6">
        <v>123428.48</v>
      </c>
      <c r="F36" s="6">
        <v>123428.48</v>
      </c>
      <c r="G36" s="6">
        <f t="shared" si="9"/>
        <v>218137.45</v>
      </c>
    </row>
    <row r="37" spans="1:7" x14ac:dyDescent="0.2">
      <c r="A37" s="26" t="s">
        <v>164</v>
      </c>
      <c r="B37" s="6">
        <v>5916447.5999999996</v>
      </c>
      <c r="C37" s="6">
        <v>5098175.32</v>
      </c>
      <c r="D37" s="6">
        <f t="shared" si="8"/>
        <v>11014622.92</v>
      </c>
      <c r="E37" s="6">
        <v>10531737.91</v>
      </c>
      <c r="F37" s="6">
        <v>10531737.91</v>
      </c>
      <c r="G37" s="6">
        <f t="shared" si="9"/>
        <v>482885.00999999978</v>
      </c>
    </row>
    <row r="38" spans="1:7" x14ac:dyDescent="0.2">
      <c r="A38" s="26" t="s">
        <v>165</v>
      </c>
      <c r="B38" s="6">
        <v>1440915.16</v>
      </c>
      <c r="C38" s="6">
        <v>-390200</v>
      </c>
      <c r="D38" s="6">
        <f t="shared" si="8"/>
        <v>1050715.1599999999</v>
      </c>
      <c r="E38" s="6">
        <v>458551.34</v>
      </c>
      <c r="F38" s="6">
        <v>458551.34</v>
      </c>
      <c r="G38" s="6">
        <f t="shared" si="9"/>
        <v>592163.81999999983</v>
      </c>
    </row>
    <row r="39" spans="1:7" x14ac:dyDescent="0.2">
      <c r="A39" s="26" t="s">
        <v>166</v>
      </c>
      <c r="B39" s="6">
        <v>3190394.66</v>
      </c>
      <c r="C39" s="6">
        <v>367079.1</v>
      </c>
      <c r="D39" s="6">
        <f t="shared" si="2"/>
        <v>3557473.7600000002</v>
      </c>
      <c r="E39" s="6">
        <v>1634389.13</v>
      </c>
      <c r="F39" s="6">
        <v>1634389.13</v>
      </c>
      <c r="G39" s="6">
        <f t="shared" si="3"/>
        <v>1923084.6300000004</v>
      </c>
    </row>
    <row r="40" spans="1:7" x14ac:dyDescent="0.2">
      <c r="A40" s="26" t="s">
        <v>167</v>
      </c>
      <c r="B40" s="6">
        <v>2949186.29</v>
      </c>
      <c r="C40" s="6">
        <v>394945.87</v>
      </c>
      <c r="D40" s="6">
        <f t="shared" si="0"/>
        <v>3344132.16</v>
      </c>
      <c r="E40" s="6">
        <v>1839210.58</v>
      </c>
      <c r="F40" s="6">
        <v>1839210.58</v>
      </c>
      <c r="G40" s="6">
        <f t="shared" si="1"/>
        <v>1504921.58</v>
      </c>
    </row>
    <row r="41" spans="1:7" x14ac:dyDescent="0.2">
      <c r="A41" s="26" t="s">
        <v>168</v>
      </c>
      <c r="B41" s="6">
        <v>821232.29</v>
      </c>
      <c r="C41" s="6">
        <v>131787.20000000001</v>
      </c>
      <c r="D41" s="6">
        <f t="shared" si="0"/>
        <v>953019.49</v>
      </c>
      <c r="E41" s="6">
        <v>613102.61</v>
      </c>
      <c r="F41" s="6">
        <v>613102.61</v>
      </c>
      <c r="G41" s="6">
        <f t="shared" si="1"/>
        <v>339916.88</v>
      </c>
    </row>
    <row r="42" spans="1:7" x14ac:dyDescent="0.2">
      <c r="A42" s="26" t="s">
        <v>169</v>
      </c>
      <c r="B42" s="6">
        <v>3360290.86</v>
      </c>
      <c r="C42" s="6">
        <v>286795.46000000002</v>
      </c>
      <c r="D42" s="6">
        <f t="shared" si="0"/>
        <v>3647086.32</v>
      </c>
      <c r="E42" s="6">
        <v>1793136.92</v>
      </c>
      <c r="F42" s="6">
        <v>1793136.92</v>
      </c>
      <c r="G42" s="6">
        <f t="shared" si="1"/>
        <v>1853949.4</v>
      </c>
    </row>
    <row r="43" spans="1:7" x14ac:dyDescent="0.2">
      <c r="A43" s="26" t="s">
        <v>170</v>
      </c>
      <c r="B43" s="6">
        <v>49895695.369999997</v>
      </c>
      <c r="C43" s="6">
        <v>94276696.329999998</v>
      </c>
      <c r="D43" s="6">
        <f t="shared" ref="D43:D46" si="10">B43+C43</f>
        <v>144172391.69999999</v>
      </c>
      <c r="E43" s="6">
        <v>90253190.160000011</v>
      </c>
      <c r="F43" s="6">
        <v>90253190.160000011</v>
      </c>
      <c r="G43" s="6">
        <f t="shared" ref="G43:G46" si="11">D43-E43</f>
        <v>53919201.539999977</v>
      </c>
    </row>
    <row r="44" spans="1:7" x14ac:dyDescent="0.2">
      <c r="A44" s="26" t="s">
        <v>171</v>
      </c>
      <c r="B44" s="6">
        <v>828432.39</v>
      </c>
      <c r="C44" s="6">
        <v>0</v>
      </c>
      <c r="D44" s="6">
        <f t="shared" si="10"/>
        <v>828432.39</v>
      </c>
      <c r="E44" s="6">
        <v>298411.68</v>
      </c>
      <c r="F44" s="6">
        <v>298411.68</v>
      </c>
      <c r="G44" s="6">
        <f t="shared" si="11"/>
        <v>530020.71</v>
      </c>
    </row>
    <row r="45" spans="1:7" x14ac:dyDescent="0.2">
      <c r="A45" s="26" t="s">
        <v>172</v>
      </c>
      <c r="B45" s="6">
        <v>1418624.25</v>
      </c>
      <c r="C45" s="6">
        <v>-37000</v>
      </c>
      <c r="D45" s="6">
        <f t="shared" si="10"/>
        <v>1381624.25</v>
      </c>
      <c r="E45" s="6">
        <v>394335.32</v>
      </c>
      <c r="F45" s="6">
        <v>394335.32</v>
      </c>
      <c r="G45" s="6">
        <f t="shared" si="11"/>
        <v>987288.92999999993</v>
      </c>
    </row>
    <row r="46" spans="1:7" x14ac:dyDescent="0.2">
      <c r="A46" s="26" t="s">
        <v>173</v>
      </c>
      <c r="B46" s="6">
        <v>2609339.0499999998</v>
      </c>
      <c r="C46" s="6">
        <v>4504704.62</v>
      </c>
      <c r="D46" s="6">
        <f t="shared" si="10"/>
        <v>7114043.6699999999</v>
      </c>
      <c r="E46" s="6">
        <v>2943962.63</v>
      </c>
      <c r="F46" s="6">
        <v>2943962.63</v>
      </c>
      <c r="G46" s="6">
        <f t="shared" si="11"/>
        <v>4170081.04</v>
      </c>
    </row>
    <row r="47" spans="1:7" x14ac:dyDescent="0.2">
      <c r="A47" s="26" t="s">
        <v>174</v>
      </c>
      <c r="B47" s="6">
        <v>7431729.5899999999</v>
      </c>
      <c r="C47" s="6">
        <v>4728148.2699999996</v>
      </c>
      <c r="D47" s="6">
        <f t="shared" si="0"/>
        <v>12159877.859999999</v>
      </c>
      <c r="E47" s="6">
        <v>11922352.300000001</v>
      </c>
      <c r="F47" s="6">
        <v>11922352.300000001</v>
      </c>
      <c r="G47" s="6">
        <f t="shared" si="1"/>
        <v>237525.55999999866</v>
      </c>
    </row>
    <row r="48" spans="1:7" x14ac:dyDescent="0.2">
      <c r="A48" s="26" t="s">
        <v>175</v>
      </c>
      <c r="B48" s="6">
        <v>17750601.43</v>
      </c>
      <c r="C48" s="6">
        <v>-1798148.2799999998</v>
      </c>
      <c r="D48" s="6">
        <f t="shared" si="0"/>
        <v>15952453.15</v>
      </c>
      <c r="E48" s="6">
        <v>7541174.7699999996</v>
      </c>
      <c r="F48" s="6">
        <v>7541174.7699999996</v>
      </c>
      <c r="G48" s="6">
        <f t="shared" si="1"/>
        <v>8411278.3800000008</v>
      </c>
    </row>
    <row r="49" spans="1:7" x14ac:dyDescent="0.2">
      <c r="A49" s="26" t="s">
        <v>176</v>
      </c>
      <c r="B49" s="6">
        <v>4863245.1500000004</v>
      </c>
      <c r="C49" s="6">
        <v>134053.34000000003</v>
      </c>
      <c r="D49" s="6">
        <f t="shared" si="0"/>
        <v>4997298.49</v>
      </c>
      <c r="E49" s="6">
        <v>2620779.5699999998</v>
      </c>
      <c r="F49" s="6">
        <v>2620779.5699999998</v>
      </c>
      <c r="G49" s="6">
        <f t="shared" si="1"/>
        <v>2376518.9200000004</v>
      </c>
    </row>
    <row r="50" spans="1:7" x14ac:dyDescent="0.2">
      <c r="A50" s="26" t="s">
        <v>177</v>
      </c>
      <c r="B50" s="6">
        <v>11902500</v>
      </c>
      <c r="C50" s="6">
        <v>0</v>
      </c>
      <c r="D50" s="6">
        <f t="shared" si="0"/>
        <v>11902500</v>
      </c>
      <c r="E50" s="6">
        <v>5951250</v>
      </c>
      <c r="F50" s="6">
        <v>5951250</v>
      </c>
      <c r="G50" s="6">
        <f t="shared" si="1"/>
        <v>5951250</v>
      </c>
    </row>
    <row r="51" spans="1:7" x14ac:dyDescent="0.2">
      <c r="A51" s="26"/>
      <c r="B51" s="6"/>
      <c r="C51" s="6"/>
      <c r="D51" s="6"/>
      <c r="E51" s="6"/>
      <c r="F51" s="6"/>
      <c r="G51" s="6"/>
    </row>
    <row r="52" spans="1:7" x14ac:dyDescent="0.2">
      <c r="A52" s="13" t="s">
        <v>50</v>
      </c>
      <c r="B52" s="20">
        <f t="shared" ref="B52:G52" si="12">SUM(B6:B51)</f>
        <v>225562323.86000004</v>
      </c>
      <c r="C52" s="20">
        <f t="shared" si="12"/>
        <v>105190833.56</v>
      </c>
      <c r="D52" s="20">
        <f t="shared" si="12"/>
        <v>330753157.41999996</v>
      </c>
      <c r="E52" s="20">
        <f t="shared" si="12"/>
        <v>213469023.29000002</v>
      </c>
      <c r="F52" s="20">
        <f t="shared" si="12"/>
        <v>213469023.29000002</v>
      </c>
      <c r="G52" s="20">
        <f t="shared" si="12"/>
        <v>117284134.12999998</v>
      </c>
    </row>
    <row r="55" spans="1:7" ht="45" customHeight="1" x14ac:dyDescent="0.2">
      <c r="A55" s="47" t="s">
        <v>131</v>
      </c>
      <c r="B55" s="45"/>
      <c r="C55" s="45"/>
      <c r="D55" s="45"/>
      <c r="E55" s="45"/>
      <c r="F55" s="45"/>
      <c r="G55" s="46"/>
    </row>
    <row r="56" spans="1:7" x14ac:dyDescent="0.2">
      <c r="A56" s="50" t="s">
        <v>51</v>
      </c>
      <c r="B56" s="47" t="s">
        <v>57</v>
      </c>
      <c r="C56" s="45"/>
      <c r="D56" s="45"/>
      <c r="E56" s="45"/>
      <c r="F56" s="46"/>
      <c r="G56" s="48" t="s">
        <v>56</v>
      </c>
    </row>
    <row r="57" spans="1:7" ht="22.5" x14ac:dyDescent="0.2">
      <c r="A57" s="51"/>
      <c r="B57" s="3" t="s">
        <v>52</v>
      </c>
      <c r="C57" s="3" t="s">
        <v>117</v>
      </c>
      <c r="D57" s="3" t="s">
        <v>53</v>
      </c>
      <c r="E57" s="3" t="s">
        <v>54</v>
      </c>
      <c r="F57" s="3" t="s">
        <v>55</v>
      </c>
      <c r="G57" s="49"/>
    </row>
    <row r="58" spans="1:7" x14ac:dyDescent="0.2">
      <c r="A58" s="52"/>
      <c r="B58" s="4">
        <v>1</v>
      </c>
      <c r="C58" s="4">
        <v>2</v>
      </c>
      <c r="D58" s="4" t="s">
        <v>118</v>
      </c>
      <c r="E58" s="4">
        <v>4</v>
      </c>
      <c r="F58" s="4">
        <v>5</v>
      </c>
      <c r="G58" s="4" t="s">
        <v>119</v>
      </c>
    </row>
    <row r="59" spans="1:7" x14ac:dyDescent="0.2">
      <c r="A59" s="27" t="s">
        <v>8</v>
      </c>
      <c r="B59" s="6">
        <v>0</v>
      </c>
      <c r="C59" s="6">
        <v>0</v>
      </c>
      <c r="D59" s="6">
        <f>B59+C59</f>
        <v>0</v>
      </c>
      <c r="E59" s="6">
        <v>0</v>
      </c>
      <c r="F59" s="6">
        <v>0</v>
      </c>
      <c r="G59" s="6">
        <f>D59-E59</f>
        <v>0</v>
      </c>
    </row>
    <row r="60" spans="1:7" x14ac:dyDescent="0.2">
      <c r="A60" s="27" t="s">
        <v>9</v>
      </c>
      <c r="B60" s="6">
        <v>0</v>
      </c>
      <c r="C60" s="6">
        <v>0</v>
      </c>
      <c r="D60" s="6">
        <f t="shared" ref="D60:D62" si="13">B60+C60</f>
        <v>0</v>
      </c>
      <c r="E60" s="6">
        <v>0</v>
      </c>
      <c r="F60" s="6">
        <v>0</v>
      </c>
      <c r="G60" s="6">
        <f t="shared" ref="G60:G62" si="14">D60-E60</f>
        <v>0</v>
      </c>
    </row>
    <row r="61" spans="1:7" x14ac:dyDescent="0.2">
      <c r="A61" s="27" t="s">
        <v>10</v>
      </c>
      <c r="B61" s="6">
        <v>0</v>
      </c>
      <c r="C61" s="6">
        <v>0</v>
      </c>
      <c r="D61" s="6">
        <f t="shared" si="13"/>
        <v>0</v>
      </c>
      <c r="E61" s="6">
        <v>0</v>
      </c>
      <c r="F61" s="6">
        <v>0</v>
      </c>
      <c r="G61" s="6">
        <f t="shared" si="14"/>
        <v>0</v>
      </c>
    </row>
    <row r="62" spans="1:7" x14ac:dyDescent="0.2">
      <c r="A62" s="27" t="s">
        <v>121</v>
      </c>
      <c r="B62" s="6">
        <v>0</v>
      </c>
      <c r="C62" s="6">
        <v>0</v>
      </c>
      <c r="D62" s="6">
        <f t="shared" si="13"/>
        <v>0</v>
      </c>
      <c r="E62" s="6">
        <v>0</v>
      </c>
      <c r="F62" s="6">
        <v>0</v>
      </c>
      <c r="G62" s="6">
        <f t="shared" si="14"/>
        <v>0</v>
      </c>
    </row>
    <row r="63" spans="1:7" x14ac:dyDescent="0.2">
      <c r="A63" s="13" t="s">
        <v>50</v>
      </c>
      <c r="B63" s="20">
        <f t="shared" ref="B63:G63" si="15">SUM(B59:B62)</f>
        <v>0</v>
      </c>
      <c r="C63" s="20">
        <f t="shared" si="15"/>
        <v>0</v>
      </c>
      <c r="D63" s="20">
        <f t="shared" si="15"/>
        <v>0</v>
      </c>
      <c r="E63" s="20">
        <f t="shared" si="15"/>
        <v>0</v>
      </c>
      <c r="F63" s="20">
        <f t="shared" si="15"/>
        <v>0</v>
      </c>
      <c r="G63" s="20">
        <f t="shared" si="15"/>
        <v>0</v>
      </c>
    </row>
    <row r="66" spans="1:7" ht="45" customHeight="1" x14ac:dyDescent="0.2">
      <c r="A66" s="47" t="s">
        <v>132</v>
      </c>
      <c r="B66" s="45"/>
      <c r="C66" s="45"/>
      <c r="D66" s="45"/>
      <c r="E66" s="45"/>
      <c r="F66" s="45"/>
      <c r="G66" s="46"/>
    </row>
    <row r="67" spans="1:7" x14ac:dyDescent="0.2">
      <c r="A67" s="50" t="s">
        <v>51</v>
      </c>
      <c r="B67" s="47" t="s">
        <v>57</v>
      </c>
      <c r="C67" s="45"/>
      <c r="D67" s="45"/>
      <c r="E67" s="45"/>
      <c r="F67" s="46"/>
      <c r="G67" s="48" t="s">
        <v>56</v>
      </c>
    </row>
    <row r="68" spans="1:7" ht="22.5" x14ac:dyDescent="0.2">
      <c r="A68" s="51"/>
      <c r="B68" s="3" t="s">
        <v>52</v>
      </c>
      <c r="C68" s="3" t="s">
        <v>117</v>
      </c>
      <c r="D68" s="3" t="s">
        <v>53</v>
      </c>
      <c r="E68" s="3" t="s">
        <v>54</v>
      </c>
      <c r="F68" s="3" t="s">
        <v>55</v>
      </c>
      <c r="G68" s="49"/>
    </row>
    <row r="69" spans="1:7" x14ac:dyDescent="0.2">
      <c r="A69" s="52"/>
      <c r="B69" s="4">
        <v>1</v>
      </c>
      <c r="C69" s="4">
        <v>2</v>
      </c>
      <c r="D69" s="4" t="s">
        <v>118</v>
      </c>
      <c r="E69" s="4">
        <v>4</v>
      </c>
      <c r="F69" s="4">
        <v>5</v>
      </c>
      <c r="G69" s="4" t="s">
        <v>119</v>
      </c>
    </row>
    <row r="70" spans="1:7" x14ac:dyDescent="0.2">
      <c r="A70" s="28" t="s">
        <v>12</v>
      </c>
      <c r="B70" s="6">
        <v>0</v>
      </c>
      <c r="C70" s="6">
        <v>0</v>
      </c>
      <c r="D70" s="6">
        <f>B70+C70</f>
        <v>0</v>
      </c>
      <c r="E70" s="6">
        <v>0</v>
      </c>
      <c r="F70" s="6">
        <v>0</v>
      </c>
      <c r="G70" s="6">
        <f t="shared" ref="G70:G76" si="16">D70-E70</f>
        <v>0</v>
      </c>
    </row>
    <row r="71" spans="1:7" x14ac:dyDescent="0.2">
      <c r="A71" s="28" t="s">
        <v>11</v>
      </c>
      <c r="B71" s="6">
        <v>11902500</v>
      </c>
      <c r="C71" s="6">
        <v>0</v>
      </c>
      <c r="D71" s="6">
        <f t="shared" ref="D71:D76" si="17">B71+C71</f>
        <v>11902500</v>
      </c>
      <c r="E71" s="6">
        <v>5951250</v>
      </c>
      <c r="F71" s="6">
        <v>5951250</v>
      </c>
      <c r="G71" s="6">
        <f t="shared" si="16"/>
        <v>5951250</v>
      </c>
    </row>
    <row r="72" spans="1:7" x14ac:dyDescent="0.2">
      <c r="A72" s="28" t="s">
        <v>13</v>
      </c>
      <c r="B72" s="6">
        <v>0</v>
      </c>
      <c r="C72" s="6">
        <v>0</v>
      </c>
      <c r="D72" s="6">
        <f t="shared" si="17"/>
        <v>0</v>
      </c>
      <c r="E72" s="6">
        <v>0</v>
      </c>
      <c r="F72" s="6">
        <v>0</v>
      </c>
      <c r="G72" s="6">
        <f t="shared" si="16"/>
        <v>0</v>
      </c>
    </row>
    <row r="73" spans="1:7" x14ac:dyDescent="0.2">
      <c r="A73" s="28" t="s">
        <v>25</v>
      </c>
      <c r="B73" s="6">
        <v>0</v>
      </c>
      <c r="C73" s="6">
        <v>0</v>
      </c>
      <c r="D73" s="6">
        <f t="shared" si="17"/>
        <v>0</v>
      </c>
      <c r="E73" s="6">
        <v>0</v>
      </c>
      <c r="F73" s="6">
        <v>0</v>
      </c>
      <c r="G73" s="6">
        <f t="shared" si="16"/>
        <v>0</v>
      </c>
    </row>
    <row r="74" spans="1:7" ht="11.25" customHeight="1" x14ac:dyDescent="0.2">
      <c r="A74" s="28" t="s">
        <v>26</v>
      </c>
      <c r="B74" s="6">
        <v>0</v>
      </c>
      <c r="C74" s="6">
        <v>0</v>
      </c>
      <c r="D74" s="6">
        <f t="shared" si="17"/>
        <v>0</v>
      </c>
      <c r="E74" s="6">
        <v>0</v>
      </c>
      <c r="F74" s="6">
        <v>0</v>
      </c>
      <c r="G74" s="6">
        <f t="shared" si="16"/>
        <v>0</v>
      </c>
    </row>
    <row r="75" spans="1:7" x14ac:dyDescent="0.2">
      <c r="A75" s="28" t="s">
        <v>127</v>
      </c>
      <c r="B75" s="6">
        <v>0</v>
      </c>
      <c r="C75" s="6">
        <v>0</v>
      </c>
      <c r="D75" s="6">
        <f t="shared" si="17"/>
        <v>0</v>
      </c>
      <c r="E75" s="6">
        <v>0</v>
      </c>
      <c r="F75" s="6">
        <v>0</v>
      </c>
      <c r="G75" s="6">
        <f t="shared" si="16"/>
        <v>0</v>
      </c>
    </row>
    <row r="76" spans="1:7" x14ac:dyDescent="0.2">
      <c r="A76" s="28" t="s">
        <v>14</v>
      </c>
      <c r="B76" s="6">
        <v>0</v>
      </c>
      <c r="C76" s="6">
        <v>0</v>
      </c>
      <c r="D76" s="6">
        <f t="shared" si="17"/>
        <v>0</v>
      </c>
      <c r="E76" s="6">
        <v>0</v>
      </c>
      <c r="F76" s="6">
        <v>0</v>
      </c>
      <c r="G76" s="6">
        <f t="shared" si="16"/>
        <v>0</v>
      </c>
    </row>
    <row r="77" spans="1:7" x14ac:dyDescent="0.2">
      <c r="A77" s="13" t="s">
        <v>50</v>
      </c>
      <c r="B77" s="20">
        <f t="shared" ref="B77:G77" si="18">SUM(B70:B76)</f>
        <v>11902500</v>
      </c>
      <c r="C77" s="20">
        <f t="shared" si="18"/>
        <v>0</v>
      </c>
      <c r="D77" s="20">
        <f t="shared" si="18"/>
        <v>11902500</v>
      </c>
      <c r="E77" s="20">
        <f t="shared" si="18"/>
        <v>5951250</v>
      </c>
      <c r="F77" s="20">
        <f t="shared" si="18"/>
        <v>5951250</v>
      </c>
      <c r="G77" s="20">
        <f t="shared" si="18"/>
        <v>5951250</v>
      </c>
    </row>
    <row r="79" spans="1:7" x14ac:dyDescent="0.2">
      <c r="A79" s="1" t="s">
        <v>120</v>
      </c>
    </row>
  </sheetData>
  <sheetProtection formatCells="0" formatColumns="0" formatRows="0" insertRows="0" deleteRows="0" autoFilter="0"/>
  <mergeCells count="12">
    <mergeCell ref="B67:F67"/>
    <mergeCell ref="G67:G68"/>
    <mergeCell ref="B56:F56"/>
    <mergeCell ref="G56:G57"/>
    <mergeCell ref="A66:G66"/>
    <mergeCell ref="A56:A58"/>
    <mergeCell ref="A67:A69"/>
    <mergeCell ref="B2:F2"/>
    <mergeCell ref="G2:G3"/>
    <mergeCell ref="A1:G1"/>
    <mergeCell ref="A55:G55"/>
    <mergeCell ref="A2:A4"/>
  </mergeCells>
  <printOptions horizontalCentered="1"/>
  <pageMargins left="0.70866141732283472" right="0.70866141732283472" top="0.15748031496062992" bottom="0.15748031496062992" header="0.31496062992125984" footer="0.31496062992125984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showGridLines="0" topLeftCell="A34" workbookViewId="0">
      <selection activeCell="A2" sqref="A2"/>
    </sheetView>
  </sheetViews>
  <sheetFormatPr baseColWidth="10" defaultColWidth="12" defaultRowHeight="11.25" x14ac:dyDescent="0.2"/>
  <cols>
    <col min="1" max="1" width="79" style="2" customWidth="1"/>
    <col min="2" max="7" width="18.33203125" style="2" customWidth="1"/>
    <col min="8" max="16384" width="12" style="2"/>
  </cols>
  <sheetData>
    <row r="1" spans="1:7" ht="50.1" customHeight="1" x14ac:dyDescent="0.2">
      <c r="A1" s="47" t="s">
        <v>179</v>
      </c>
      <c r="B1" s="45"/>
      <c r="C1" s="45"/>
      <c r="D1" s="45"/>
      <c r="E1" s="45"/>
      <c r="F1" s="45"/>
      <c r="G1" s="46"/>
    </row>
    <row r="2" spans="1:7" x14ac:dyDescent="0.2">
      <c r="A2" s="31"/>
      <c r="B2" s="47" t="s">
        <v>57</v>
      </c>
      <c r="C2" s="45"/>
      <c r="D2" s="45"/>
      <c r="E2" s="45"/>
      <c r="F2" s="46"/>
      <c r="G2" s="48" t="s">
        <v>56</v>
      </c>
    </row>
    <row r="3" spans="1:7" ht="24.95" customHeight="1" x14ac:dyDescent="0.2">
      <c r="A3" s="33" t="s">
        <v>51</v>
      </c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49"/>
    </row>
    <row r="4" spans="1:7" x14ac:dyDescent="0.2">
      <c r="A4" s="35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s="9" customFormat="1" x14ac:dyDescent="0.2">
      <c r="A5" s="39"/>
      <c r="B5" s="40"/>
      <c r="C5" s="40"/>
      <c r="D5" s="40"/>
      <c r="E5" s="40"/>
      <c r="F5" s="40"/>
      <c r="G5" s="40"/>
    </row>
    <row r="6" spans="1:7" x14ac:dyDescent="0.2">
      <c r="A6" s="10" t="s">
        <v>15</v>
      </c>
      <c r="B6" s="15">
        <f t="shared" ref="B6:G6" si="0">SUM(B7:B14)</f>
        <v>116466234.81</v>
      </c>
      <c r="C6" s="15">
        <f t="shared" si="0"/>
        <v>-2874933.2099999995</v>
      </c>
      <c r="D6" s="15">
        <f t="shared" si="0"/>
        <v>113591301.59999999</v>
      </c>
      <c r="E6" s="15">
        <f t="shared" si="0"/>
        <v>76106354.180000007</v>
      </c>
      <c r="F6" s="15">
        <f t="shared" si="0"/>
        <v>76106354.180000007</v>
      </c>
      <c r="G6" s="15">
        <f t="shared" si="0"/>
        <v>37484947.420000002</v>
      </c>
    </row>
    <row r="7" spans="1:7" x14ac:dyDescent="0.2">
      <c r="A7" s="29" t="s">
        <v>40</v>
      </c>
      <c r="B7" s="6">
        <v>10423616.02</v>
      </c>
      <c r="C7" s="6">
        <v>378595.42</v>
      </c>
      <c r="D7" s="6">
        <f>B7+C7</f>
        <v>10802211.439999999</v>
      </c>
      <c r="E7" s="6">
        <v>4905322.0999999996</v>
      </c>
      <c r="F7" s="6">
        <v>4905322.0999999996</v>
      </c>
      <c r="G7" s="6">
        <f>D7-E7</f>
        <v>5896889.3399999999</v>
      </c>
    </row>
    <row r="8" spans="1:7" x14ac:dyDescent="0.2">
      <c r="A8" s="29" t="s">
        <v>16</v>
      </c>
      <c r="B8" s="6">
        <v>368034.37</v>
      </c>
      <c r="C8" s="6">
        <v>-133245</v>
      </c>
      <c r="D8" s="6">
        <f t="shared" ref="D8:D14" si="1">B8+C8</f>
        <v>234789.37</v>
      </c>
      <c r="E8" s="6">
        <v>93989.52</v>
      </c>
      <c r="F8" s="6">
        <v>93989.52</v>
      </c>
      <c r="G8" s="6">
        <f t="shared" ref="G8:G14" si="2">D8-E8</f>
        <v>140799.84999999998</v>
      </c>
    </row>
    <row r="9" spans="1:7" x14ac:dyDescent="0.2">
      <c r="A9" s="29" t="s">
        <v>128</v>
      </c>
      <c r="B9" s="6">
        <v>44537133.18</v>
      </c>
      <c r="C9" s="6">
        <v>-7514013.04</v>
      </c>
      <c r="D9" s="6">
        <f t="shared" si="1"/>
        <v>37023120.140000001</v>
      </c>
      <c r="E9" s="6">
        <v>28027564.289999999</v>
      </c>
      <c r="F9" s="6">
        <v>28027564.289999999</v>
      </c>
      <c r="G9" s="6">
        <f t="shared" si="2"/>
        <v>8995555.8500000015</v>
      </c>
    </row>
    <row r="10" spans="1:7" x14ac:dyDescent="0.2">
      <c r="A10" s="29" t="s">
        <v>3</v>
      </c>
      <c r="B10" s="6">
        <v>0</v>
      </c>
      <c r="C10" s="6">
        <v>0</v>
      </c>
      <c r="D10" s="6">
        <f t="shared" si="1"/>
        <v>0</v>
      </c>
      <c r="E10" s="6">
        <v>0</v>
      </c>
      <c r="F10" s="6">
        <v>0</v>
      </c>
      <c r="G10" s="6">
        <f t="shared" si="2"/>
        <v>0</v>
      </c>
    </row>
    <row r="11" spans="1:7" x14ac:dyDescent="0.2">
      <c r="A11" s="29" t="s">
        <v>22</v>
      </c>
      <c r="B11" s="6">
        <v>22254400.549999997</v>
      </c>
      <c r="C11" s="6">
        <v>3296923.6</v>
      </c>
      <c r="D11" s="6">
        <f t="shared" si="1"/>
        <v>25551324.149999999</v>
      </c>
      <c r="E11" s="6">
        <v>18760835.59</v>
      </c>
      <c r="F11" s="6">
        <v>18760835.59</v>
      </c>
      <c r="G11" s="6">
        <f t="shared" si="2"/>
        <v>6790488.5599999987</v>
      </c>
    </row>
    <row r="12" spans="1:7" x14ac:dyDescent="0.2">
      <c r="A12" s="29" t="s">
        <v>17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29" t="s">
        <v>41</v>
      </c>
      <c r="B13" s="6">
        <v>25740259.75</v>
      </c>
      <c r="C13" s="6">
        <v>-2122212.08</v>
      </c>
      <c r="D13" s="6">
        <f t="shared" si="1"/>
        <v>23618047.670000002</v>
      </c>
      <c r="E13" s="6">
        <v>11493313.789999999</v>
      </c>
      <c r="F13" s="6">
        <v>11493313.789999999</v>
      </c>
      <c r="G13" s="6">
        <f t="shared" si="2"/>
        <v>12124733.880000003</v>
      </c>
    </row>
    <row r="14" spans="1:7" x14ac:dyDescent="0.2">
      <c r="A14" s="29" t="s">
        <v>18</v>
      </c>
      <c r="B14" s="6">
        <v>13142790.939999999</v>
      </c>
      <c r="C14" s="6">
        <v>3219017.89</v>
      </c>
      <c r="D14" s="6">
        <f t="shared" si="1"/>
        <v>16361808.83</v>
      </c>
      <c r="E14" s="6">
        <v>12825328.890000001</v>
      </c>
      <c r="F14" s="6">
        <v>12825328.890000001</v>
      </c>
      <c r="G14" s="6">
        <f t="shared" si="2"/>
        <v>3536479.9399999995</v>
      </c>
    </row>
    <row r="15" spans="1:7" x14ac:dyDescent="0.2">
      <c r="A15" s="29"/>
      <c r="B15" s="6"/>
      <c r="C15" s="6"/>
      <c r="D15" s="6"/>
      <c r="E15" s="6"/>
      <c r="F15" s="6"/>
      <c r="G15" s="6"/>
    </row>
    <row r="16" spans="1:7" x14ac:dyDescent="0.2">
      <c r="A16" s="41" t="s">
        <v>19</v>
      </c>
      <c r="B16" s="15">
        <f t="shared" ref="B16:G16" si="3">SUM(B17:B23)</f>
        <v>103688397.93000002</v>
      </c>
      <c r="C16" s="15">
        <f t="shared" si="3"/>
        <v>103980421.99999999</v>
      </c>
      <c r="D16" s="15">
        <f t="shared" si="3"/>
        <v>207668819.92999998</v>
      </c>
      <c r="E16" s="15">
        <f t="shared" si="3"/>
        <v>133095731.67</v>
      </c>
      <c r="F16" s="15">
        <f t="shared" si="3"/>
        <v>133095731.67</v>
      </c>
      <c r="G16" s="15">
        <f t="shared" si="3"/>
        <v>74573088.260000005</v>
      </c>
    </row>
    <row r="17" spans="1:7" x14ac:dyDescent="0.2">
      <c r="A17" s="42" t="s">
        <v>42</v>
      </c>
      <c r="B17" s="6">
        <v>0</v>
      </c>
      <c r="C17" s="6">
        <v>1000000</v>
      </c>
      <c r="D17" s="6">
        <f>B17+C17</f>
        <v>1000000</v>
      </c>
      <c r="E17" s="6">
        <v>0</v>
      </c>
      <c r="F17" s="6">
        <v>0</v>
      </c>
      <c r="G17" s="6">
        <f>D17-E17</f>
        <v>1000000</v>
      </c>
    </row>
    <row r="18" spans="1:7" x14ac:dyDescent="0.2">
      <c r="A18" s="42" t="s">
        <v>27</v>
      </c>
      <c r="B18" s="6">
        <v>84573802.800000012</v>
      </c>
      <c r="C18" s="6">
        <v>97201190</v>
      </c>
      <c r="D18" s="6">
        <f t="shared" ref="D18:D23" si="4">B18+C18</f>
        <v>181774992.80000001</v>
      </c>
      <c r="E18" s="6">
        <v>115048593.74000001</v>
      </c>
      <c r="F18" s="6">
        <v>115048593.74000001</v>
      </c>
      <c r="G18" s="6">
        <f>D18-E18</f>
        <v>66726399.060000002</v>
      </c>
    </row>
    <row r="19" spans="1:7" x14ac:dyDescent="0.2">
      <c r="A19" s="42" t="s">
        <v>20</v>
      </c>
      <c r="B19" s="6">
        <v>171336.7</v>
      </c>
      <c r="C19" s="6">
        <v>-171336.7</v>
      </c>
      <c r="D19" s="6">
        <f t="shared" si="4"/>
        <v>0</v>
      </c>
      <c r="E19" s="6">
        <v>0</v>
      </c>
      <c r="F19" s="6">
        <v>0</v>
      </c>
      <c r="G19" s="6">
        <f t="shared" ref="G19:G23" si="5">D19-E19</f>
        <v>0</v>
      </c>
    </row>
    <row r="20" spans="1:7" x14ac:dyDescent="0.2">
      <c r="A20" s="42" t="s">
        <v>43</v>
      </c>
      <c r="B20" s="6">
        <v>6309477.1500000004</v>
      </c>
      <c r="C20" s="6">
        <v>681741.33</v>
      </c>
      <c r="D20" s="6">
        <f t="shared" si="4"/>
        <v>6991218.4800000004</v>
      </c>
      <c r="E20" s="6">
        <v>3632347.5</v>
      </c>
      <c r="F20" s="6">
        <v>3632347.5</v>
      </c>
      <c r="G20" s="6">
        <f t="shared" si="5"/>
        <v>3358870.9800000004</v>
      </c>
    </row>
    <row r="21" spans="1:7" x14ac:dyDescent="0.2">
      <c r="A21" s="42" t="s">
        <v>44</v>
      </c>
      <c r="B21" s="6">
        <v>3190394.66</v>
      </c>
      <c r="C21" s="6">
        <v>367079.1</v>
      </c>
      <c r="D21" s="6">
        <f t="shared" si="4"/>
        <v>3557473.7600000002</v>
      </c>
      <c r="E21" s="6">
        <v>1634389.13</v>
      </c>
      <c r="F21" s="6">
        <v>1634389.13</v>
      </c>
      <c r="G21" s="6">
        <f t="shared" si="5"/>
        <v>1923084.6300000004</v>
      </c>
    </row>
    <row r="22" spans="1:7" x14ac:dyDescent="0.2">
      <c r="A22" s="42" t="s">
        <v>45</v>
      </c>
      <c r="B22" s="6">
        <v>9443386.6199999992</v>
      </c>
      <c r="C22" s="6">
        <v>4901748.2699999996</v>
      </c>
      <c r="D22" s="6">
        <f t="shared" si="4"/>
        <v>14345134.889999999</v>
      </c>
      <c r="E22" s="6">
        <v>12780401.299999999</v>
      </c>
      <c r="F22" s="6">
        <v>12780401.299999999</v>
      </c>
      <c r="G22" s="6">
        <f t="shared" si="5"/>
        <v>1564733.5899999999</v>
      </c>
    </row>
    <row r="23" spans="1:7" x14ac:dyDescent="0.2">
      <c r="A23" s="42" t="s">
        <v>4</v>
      </c>
      <c r="B23" s="6">
        <v>0</v>
      </c>
      <c r="C23" s="6">
        <v>0</v>
      </c>
      <c r="D23" s="6">
        <f t="shared" si="4"/>
        <v>0</v>
      </c>
      <c r="E23" s="6">
        <v>0</v>
      </c>
      <c r="F23" s="6">
        <v>0</v>
      </c>
      <c r="G23" s="6">
        <f t="shared" si="5"/>
        <v>0</v>
      </c>
    </row>
    <row r="24" spans="1:7" x14ac:dyDescent="0.2">
      <c r="A24" s="43"/>
      <c r="B24" s="6"/>
      <c r="C24" s="6"/>
      <c r="D24" s="6"/>
      <c r="E24" s="6"/>
      <c r="F24" s="6"/>
      <c r="G24" s="6"/>
    </row>
    <row r="25" spans="1:7" x14ac:dyDescent="0.2">
      <c r="A25" s="41" t="s">
        <v>46</v>
      </c>
      <c r="B25" s="15">
        <f t="shared" ref="B25:G25" si="6">SUM(B26:B34)</f>
        <v>5407691.1200000001</v>
      </c>
      <c r="C25" s="15">
        <f t="shared" si="6"/>
        <v>4085344.7700000005</v>
      </c>
      <c r="D25" s="15">
        <f t="shared" si="6"/>
        <v>9493035.8900000006</v>
      </c>
      <c r="E25" s="15">
        <f t="shared" si="6"/>
        <v>4266937.4400000004</v>
      </c>
      <c r="F25" s="15">
        <f t="shared" si="6"/>
        <v>4266937.4400000004</v>
      </c>
      <c r="G25" s="15">
        <f t="shared" si="6"/>
        <v>5226098.45</v>
      </c>
    </row>
    <row r="26" spans="1:7" x14ac:dyDescent="0.2">
      <c r="A26" s="42" t="s">
        <v>28</v>
      </c>
      <c r="B26" s="6">
        <v>1977119.78</v>
      </c>
      <c r="C26" s="6">
        <v>-551147.05000000005</v>
      </c>
      <c r="D26" s="6">
        <f>B26+C26</f>
        <v>1425972.73</v>
      </c>
      <c r="E26" s="6">
        <v>709872.2</v>
      </c>
      <c r="F26" s="6">
        <v>709872.2</v>
      </c>
      <c r="G26" s="6">
        <f t="shared" ref="G26:G34" si="7">D26-E26</f>
        <v>716100.53</v>
      </c>
    </row>
    <row r="27" spans="1:7" x14ac:dyDescent="0.2">
      <c r="A27" s="42" t="s">
        <v>23</v>
      </c>
      <c r="B27" s="6">
        <v>2609339.0499999998</v>
      </c>
      <c r="C27" s="6">
        <v>4504704.62</v>
      </c>
      <c r="D27" s="6">
        <f t="shared" ref="D27:D34" si="8">B27+C27</f>
        <v>7114043.6699999999</v>
      </c>
      <c r="E27" s="6">
        <v>2943962.63</v>
      </c>
      <c r="F27" s="6">
        <v>2943962.63</v>
      </c>
      <c r="G27" s="6">
        <f t="shared" si="7"/>
        <v>4170081.04</v>
      </c>
    </row>
    <row r="28" spans="1:7" x14ac:dyDescent="0.2">
      <c r="A28" s="42" t="s">
        <v>29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42" t="s">
        <v>47</v>
      </c>
      <c r="B29" s="6">
        <v>0</v>
      </c>
      <c r="C29" s="6">
        <v>0</v>
      </c>
      <c r="D29" s="6">
        <f t="shared" si="8"/>
        <v>0</v>
      </c>
      <c r="E29" s="6">
        <v>0</v>
      </c>
      <c r="F29" s="6">
        <v>0</v>
      </c>
      <c r="G29" s="6">
        <f t="shared" si="7"/>
        <v>0</v>
      </c>
    </row>
    <row r="30" spans="1:7" x14ac:dyDescent="0.2">
      <c r="A30" s="42" t="s">
        <v>21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42" t="s">
        <v>5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42" t="s">
        <v>6</v>
      </c>
      <c r="B32" s="6">
        <v>821232.29</v>
      </c>
      <c r="C32" s="6">
        <v>131787.20000000001</v>
      </c>
      <c r="D32" s="6">
        <f t="shared" si="8"/>
        <v>953019.49</v>
      </c>
      <c r="E32" s="6">
        <v>613102.61</v>
      </c>
      <c r="F32" s="6">
        <v>613102.61</v>
      </c>
      <c r="G32" s="6">
        <f t="shared" si="7"/>
        <v>339916.88</v>
      </c>
    </row>
    <row r="33" spans="1:7" x14ac:dyDescent="0.2">
      <c r="A33" s="42" t="s">
        <v>48</v>
      </c>
      <c r="B33" s="6">
        <v>0</v>
      </c>
      <c r="C33" s="6">
        <v>0</v>
      </c>
      <c r="D33" s="6">
        <f t="shared" si="8"/>
        <v>0</v>
      </c>
      <c r="E33" s="6">
        <v>0</v>
      </c>
      <c r="F33" s="6">
        <v>0</v>
      </c>
      <c r="G33" s="6">
        <f t="shared" si="7"/>
        <v>0</v>
      </c>
    </row>
    <row r="34" spans="1:7" x14ac:dyDescent="0.2">
      <c r="A34" s="42" t="s">
        <v>30</v>
      </c>
      <c r="B34" s="6">
        <v>0</v>
      </c>
      <c r="C34" s="6">
        <v>0</v>
      </c>
      <c r="D34" s="6">
        <f t="shared" si="8"/>
        <v>0</v>
      </c>
      <c r="E34" s="6">
        <v>0</v>
      </c>
      <c r="F34" s="6">
        <v>0</v>
      </c>
      <c r="G34" s="6">
        <f t="shared" si="7"/>
        <v>0</v>
      </c>
    </row>
    <row r="35" spans="1:7" x14ac:dyDescent="0.2">
      <c r="A35" s="43"/>
      <c r="B35" s="6"/>
      <c r="C35" s="6"/>
      <c r="D35" s="6"/>
      <c r="E35" s="6"/>
      <c r="F35" s="6"/>
      <c r="G35" s="6"/>
    </row>
    <row r="36" spans="1:7" x14ac:dyDescent="0.2">
      <c r="A36" s="41" t="s">
        <v>31</v>
      </c>
      <c r="B36" s="15">
        <f t="shared" ref="B36:G36" si="9">SUM(B37:B40)</f>
        <v>0</v>
      </c>
      <c r="C36" s="15">
        <f t="shared" si="9"/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</row>
    <row r="37" spans="1:7" x14ac:dyDescent="0.2">
      <c r="A37" s="42" t="s">
        <v>49</v>
      </c>
      <c r="B37" s="6">
        <v>0</v>
      </c>
      <c r="C37" s="6">
        <v>0</v>
      </c>
      <c r="D37" s="6">
        <f>B37+C37</f>
        <v>0</v>
      </c>
      <c r="E37" s="6">
        <v>0</v>
      </c>
      <c r="F37" s="6">
        <v>0</v>
      </c>
      <c r="G37" s="6">
        <f t="shared" ref="G37:G40" si="10">D37-E37</f>
        <v>0</v>
      </c>
    </row>
    <row r="38" spans="1:7" ht="11.25" customHeight="1" x14ac:dyDescent="0.2">
      <c r="A38" s="42" t="s">
        <v>24</v>
      </c>
      <c r="B38" s="6">
        <v>0</v>
      </c>
      <c r="C38" s="6">
        <v>0</v>
      </c>
      <c r="D38" s="6">
        <f t="shared" ref="D38:D40" si="11">B38+C38</f>
        <v>0</v>
      </c>
      <c r="E38" s="6">
        <v>0</v>
      </c>
      <c r="F38" s="6">
        <v>0</v>
      </c>
      <c r="G38" s="6">
        <f t="shared" si="10"/>
        <v>0</v>
      </c>
    </row>
    <row r="39" spans="1:7" x14ac:dyDescent="0.2">
      <c r="A39" s="42" t="s">
        <v>32</v>
      </c>
      <c r="B39" s="6">
        <v>0</v>
      </c>
      <c r="C39" s="6">
        <v>0</v>
      </c>
      <c r="D39" s="6">
        <f t="shared" si="11"/>
        <v>0</v>
      </c>
      <c r="E39" s="6">
        <v>0</v>
      </c>
      <c r="F39" s="6">
        <v>0</v>
      </c>
      <c r="G39" s="6">
        <f t="shared" si="10"/>
        <v>0</v>
      </c>
    </row>
    <row r="40" spans="1:7" x14ac:dyDescent="0.2">
      <c r="A40" s="42" t="s">
        <v>7</v>
      </c>
      <c r="B40" s="6">
        <v>0</v>
      </c>
      <c r="C40" s="6">
        <v>0</v>
      </c>
      <c r="D40" s="6">
        <f t="shared" si="11"/>
        <v>0</v>
      </c>
      <c r="E40" s="6">
        <v>0</v>
      </c>
      <c r="F40" s="6">
        <v>0</v>
      </c>
      <c r="G40" s="6">
        <f t="shared" si="10"/>
        <v>0</v>
      </c>
    </row>
    <row r="41" spans="1:7" x14ac:dyDescent="0.2">
      <c r="A41" s="43"/>
      <c r="B41" s="6"/>
      <c r="C41" s="6"/>
      <c r="D41" s="6"/>
      <c r="E41" s="6"/>
      <c r="F41" s="6"/>
      <c r="G41" s="6"/>
    </row>
    <row r="42" spans="1:7" x14ac:dyDescent="0.2">
      <c r="A42" s="44" t="s">
        <v>50</v>
      </c>
      <c r="B42" s="20">
        <f t="shared" ref="B42:G42" si="12">SUM(B36+B25+B16+B6)</f>
        <v>225562323.86000001</v>
      </c>
      <c r="C42" s="20">
        <f t="shared" si="12"/>
        <v>105190833.55999999</v>
      </c>
      <c r="D42" s="20">
        <f t="shared" si="12"/>
        <v>330753157.41999996</v>
      </c>
      <c r="E42" s="20">
        <f t="shared" si="12"/>
        <v>213469023.29000002</v>
      </c>
      <c r="F42" s="20">
        <f t="shared" si="12"/>
        <v>213469023.29000002</v>
      </c>
      <c r="G42" s="20">
        <f t="shared" si="12"/>
        <v>117284134.13000001</v>
      </c>
    </row>
    <row r="43" spans="1:7" x14ac:dyDescent="0.2">
      <c r="A43" s="9"/>
      <c r="B43" s="9"/>
      <c r="C43" s="9"/>
      <c r="D43" s="9"/>
      <c r="E43" s="9"/>
      <c r="F43" s="9"/>
      <c r="G43" s="9"/>
    </row>
    <row r="44" spans="1:7" x14ac:dyDescent="0.2">
      <c r="A44" s="9" t="s">
        <v>120</v>
      </c>
      <c r="B44" s="9"/>
      <c r="C44" s="9"/>
      <c r="D44" s="9"/>
      <c r="E44" s="9"/>
      <c r="F44" s="9"/>
      <c r="G44" s="9"/>
    </row>
    <row r="45" spans="1:7" x14ac:dyDescent="0.2">
      <c r="A45" s="9"/>
      <c r="B45" s="9"/>
      <c r="C45" s="9"/>
      <c r="D45" s="9"/>
      <c r="E45" s="9"/>
      <c r="F45" s="9"/>
      <c r="G45" s="9"/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2024-08-13T18:40:41Z</cp:lastPrinted>
  <dcterms:created xsi:type="dcterms:W3CDTF">2014-02-10T03:37:14Z</dcterms:created>
  <dcterms:modified xsi:type="dcterms:W3CDTF">2024-08-13T18:41:46Z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